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00" windowHeight="8565" activeTab="0"/>
  </bookViews>
  <sheets>
    <sheet name="IS" sheetId="1" r:id="rId1"/>
    <sheet name="BS" sheetId="2" r:id="rId2"/>
    <sheet name="Cashflow" sheetId="3" r:id="rId3"/>
    <sheet name="StmtEquity" sheetId="4" r:id="rId4"/>
  </sheets>
  <externalReferences>
    <externalReference r:id="rId7"/>
    <externalReference r:id="rId8"/>
    <externalReference r:id="rId9"/>
  </externalReferences>
  <definedNames>
    <definedName name="_xlnm.Print_Area" localSheetId="1">'BS'!$A$1:$G$68</definedName>
    <definedName name="_xlnm.Print_Area" localSheetId="2">'Cashflow'!$A$1:$H$69</definedName>
    <definedName name="_xlnm.Print_Area" localSheetId="0">'IS'!$A$1:$H$53</definedName>
    <definedName name="_xlnm.Print_Area" localSheetId="3">'StmtEquity'!$A$1:$M$37</definedName>
    <definedName name="_xlnm.Print_Titles" localSheetId="1">'BS'!$1:$5</definedName>
    <definedName name="_xlnm.Print_Titles" localSheetId="2">'Cashflow'!$1:$5</definedName>
  </definedNames>
  <calcPr fullCalcOnLoad="1"/>
</workbook>
</file>

<file path=xl/sharedStrings.xml><?xml version="1.0" encoding="utf-8"?>
<sst xmlns="http://schemas.openxmlformats.org/spreadsheetml/2006/main" count="193" uniqueCount="144">
  <si>
    <t>INDIVIDUAL QUARTER</t>
  </si>
  <si>
    <t>CUMULATIVE QUARTER</t>
  </si>
  <si>
    <t>Current</t>
  </si>
  <si>
    <t>Year</t>
  </si>
  <si>
    <t>Quarter</t>
  </si>
  <si>
    <t>Preceding</t>
  </si>
  <si>
    <t>Corresponding</t>
  </si>
  <si>
    <t>Period</t>
  </si>
  <si>
    <t>RM'000</t>
  </si>
  <si>
    <t>Revenue</t>
  </si>
  <si>
    <t>(The figures have not been audited)</t>
  </si>
  <si>
    <t>Gross profit</t>
  </si>
  <si>
    <t>Other operating income</t>
  </si>
  <si>
    <t>Administrative expenses</t>
  </si>
  <si>
    <t>Finance costs</t>
  </si>
  <si>
    <t>Profit before taxation</t>
  </si>
  <si>
    <t>Profit after taxation</t>
  </si>
  <si>
    <t>Note</t>
  </si>
  <si>
    <t>B5</t>
  </si>
  <si>
    <t>Note:</t>
  </si>
  <si>
    <t>NON-CURRENT ASSETS</t>
  </si>
  <si>
    <t>Property, plant and equipment</t>
  </si>
  <si>
    <t>CURRENT ASSETS</t>
  </si>
  <si>
    <t>Trade receivables</t>
  </si>
  <si>
    <t>Cash and bank balances</t>
  </si>
  <si>
    <t>CURRENT LIABILITIES</t>
  </si>
  <si>
    <t>Trade payables</t>
  </si>
  <si>
    <t>Other payables and accruals</t>
  </si>
  <si>
    <t>Provision for taxation</t>
  </si>
  <si>
    <t>Share capital</t>
  </si>
  <si>
    <t>Retained profits</t>
  </si>
  <si>
    <t>NON-CURRENT LIABILITIES</t>
  </si>
  <si>
    <t>Total</t>
  </si>
  <si>
    <t>Retained</t>
  </si>
  <si>
    <t>profits</t>
  </si>
  <si>
    <t>Distributable</t>
  </si>
  <si>
    <t>Share</t>
  </si>
  <si>
    <t>Capital</t>
  </si>
  <si>
    <t>CONDENSED CONSOLIDATED INCOME STATEMENT</t>
  </si>
  <si>
    <t>CONDENSED CONSOLIDATED BALANCE SHEET</t>
  </si>
  <si>
    <t>CONDENSED CONSOLIDATED STATEMENT OF CHANGES IN EQUITY</t>
  </si>
  <si>
    <t>Adjustments for:</t>
  </si>
  <si>
    <t>Depreciation</t>
  </si>
  <si>
    <t>Interest expense</t>
  </si>
  <si>
    <t>Operating profit before working capital changes</t>
  </si>
  <si>
    <t>Receivables</t>
  </si>
  <si>
    <t>Payables</t>
  </si>
  <si>
    <t>Tax paid</t>
  </si>
  <si>
    <t>Interest paid</t>
  </si>
  <si>
    <t>Purchase of property, plant and equipment</t>
  </si>
  <si>
    <t xml:space="preserve">CASH AND CASH EQUIVALENTS AT BEGINNING </t>
  </si>
  <si>
    <t xml:space="preserve">CASH AND CASH EQUIVALENTS AT END </t>
  </si>
  <si>
    <t xml:space="preserve"> </t>
  </si>
  <si>
    <t>N/A</t>
  </si>
  <si>
    <t>Cost of sales</t>
  </si>
  <si>
    <t>Selling and distribution expenses</t>
  </si>
  <si>
    <t>Other operating expenses</t>
  </si>
  <si>
    <t>Inventories</t>
  </si>
  <si>
    <t>Profit for the financial year</t>
  </si>
  <si>
    <t>Current year</t>
  </si>
  <si>
    <t>Basic</t>
  </si>
  <si>
    <t>Diluted</t>
  </si>
  <si>
    <t>quarter</t>
  </si>
  <si>
    <t>#</t>
  </si>
  <si>
    <t>Bank overdrafts</t>
  </si>
  <si>
    <t>Share premium</t>
  </si>
  <si>
    <t>RESINTECH BERHAD ( 341662-X)</t>
  </si>
  <si>
    <t>Amount due from contract customers</t>
  </si>
  <si>
    <t>Other receivables, deposits and prepayments</t>
  </si>
  <si>
    <t>Tax refundable</t>
  </si>
  <si>
    <t>SHAREHOLDERS' EQUITY</t>
  </si>
  <si>
    <t>TOTAL ASSETS</t>
  </si>
  <si>
    <t>EQUITY AND LIABILITIES</t>
  </si>
  <si>
    <t>MINORITY INTERESTS</t>
  </si>
  <si>
    <t>TOTAL EQUITY</t>
  </si>
  <si>
    <t>Deferred tax liabilities</t>
  </si>
  <si>
    <t>TOTAL LIABILITIES</t>
  </si>
  <si>
    <t>TOTAL EQUITY AND LIABILITIES</t>
  </si>
  <si>
    <t>Minority</t>
  </si>
  <si>
    <t>interests</t>
  </si>
  <si>
    <t>Premium</t>
  </si>
  <si>
    <t>Non-distributable</t>
  </si>
  <si>
    <t>Allowance for doubtful debts written back</t>
  </si>
  <si>
    <t>Contract customers</t>
  </si>
  <si>
    <t>Drawdown of term loans</t>
  </si>
  <si>
    <t>ATTRIBUTABLE TO:</t>
  </si>
  <si>
    <t>Equity holders of the parent</t>
  </si>
  <si>
    <t>Minority interests</t>
  </si>
  <si>
    <t>Intangible asset</t>
  </si>
  <si>
    <t>EQUITY</t>
  </si>
  <si>
    <t>Net Assets per share based on number of shares in issue (sen)</t>
  </si>
  <si>
    <t>(Unaudited)</t>
  </si>
  <si>
    <t>Amortisation of intangible asset</t>
  </si>
  <si>
    <t>CASH FLOWS FOR INVESTING ACTIVITIES</t>
  </si>
  <si>
    <t>Repayment of hire purchase obligations</t>
  </si>
  <si>
    <t>Repayment of term loans</t>
  </si>
  <si>
    <t>To Date</t>
  </si>
  <si>
    <t>RM439</t>
  </si>
  <si>
    <t>ASSETS</t>
  </si>
  <si>
    <t>Long-term borrowings</t>
  </si>
  <si>
    <t>Short-term borrowings</t>
  </si>
  <si>
    <t>Sub-total</t>
  </si>
  <si>
    <t>Equipment written off</t>
  </si>
  <si>
    <t>B13</t>
  </si>
  <si>
    <t>Dividend declared during the</t>
  </si>
  <si>
    <t>CASH FLOWS FOR OPERATING ACTIVITIES</t>
  </si>
  <si>
    <t>Gain on disposal of property, plant and equipment</t>
  </si>
  <si>
    <t>Cash for operations</t>
  </si>
  <si>
    <t>Net cash for operating activities</t>
  </si>
  <si>
    <t>Proceeds from disposal of property, plant and equipment</t>
  </si>
  <si>
    <t>Net cash for investing activities</t>
  </si>
  <si>
    <t>Net cash for financing activities</t>
  </si>
  <si>
    <t>CASH FLOWS FOR FINANCING ACTIVITIES</t>
  </si>
  <si>
    <t>Dividend payable</t>
  </si>
  <si>
    <t>CONDENSED CONSOLIDATED CASH FLOW STATEMENT</t>
  </si>
  <si>
    <t>financial year</t>
  </si>
  <si>
    <t>Amortisation of prepaid lease payment</t>
  </si>
  <si>
    <t>Listing expenses</t>
  </si>
  <si>
    <t>Proceeds from issuance of shares</t>
  </si>
  <si>
    <t>Prepaid lease payments</t>
  </si>
  <si>
    <t>At 1 March 2008</t>
  </si>
  <si>
    <t>As at</t>
  </si>
  <si>
    <t>A18</t>
  </si>
  <si>
    <t>Financial year ended 28 Feb 2009</t>
  </si>
  <si>
    <t>Income tax (expense) / credit</t>
  </si>
  <si>
    <t>Investment properties</t>
  </si>
  <si>
    <t>NET (DECREASE)/INCREASE IN CASH AND CASH EQUIVALENTS</t>
  </si>
  <si>
    <t>OF THE FINANCIAL YEAR</t>
  </si>
  <si>
    <t>The unaudited condensed consolidated balance sheet should be read in conjunction with the Notes to the Interim Financial Report and the Group's audited financial statements for the financial year ended 28 February 2009.</t>
  </si>
  <si>
    <t>At 28 February 2009 (audited)</t>
  </si>
  <si>
    <t>At 1 March 2009</t>
  </si>
  <si>
    <t>Profit for the financial period</t>
  </si>
  <si>
    <t>Decrease of bills payable</t>
  </si>
  <si>
    <t>For The Period Ended 31 Aug 2009</t>
  </si>
  <si>
    <t>31 Aug 2009</t>
  </si>
  <si>
    <t>31 Aug 2008</t>
  </si>
  <si>
    <t>Dividend paid</t>
  </si>
  <si>
    <t>This is prepared based on the consolidated results of the Group for the financial period ended 31 Aug 2009 and is to be read in conjunction with the audited financial results for the financial year ended 28 February 2009.</t>
  </si>
  <si>
    <r>
      <t>Net assets per share as at 31 Aug 2009 is arrived at based on the Group's Net Assets of RM72.36</t>
    </r>
    <r>
      <rPr>
        <sz val="10"/>
        <color indexed="10"/>
        <rFont val="Times New Roman"/>
        <family val="1"/>
      </rPr>
      <t xml:space="preserve"> </t>
    </r>
    <r>
      <rPr>
        <sz val="10"/>
        <rFont val="Times New Roman"/>
        <family val="1"/>
      </rPr>
      <t>million over the number of ordinary shares of in issue of 98,000,000 shares of RM0.50 each.  Net Assets per share as at 31 Aug 2008 was arrived at based on the Group's Net Assets of RM70.25 million over the number of ordinary shares of 98,000,000 shares of RM0.50 each.</t>
    </r>
  </si>
  <si>
    <t>This is prepared based on consolidated results of the Group for the financial period ended 31 Aug 2009 and is to be read in conjunction with the Notes to the Interim Financial Report and the audited consolidated results of the Group for the financial year ended 28 February 2009.</t>
  </si>
  <si>
    <t>At 31 Aug 2009 (unaudited)</t>
  </si>
  <si>
    <t>Financial period ended 31 Aug 2009</t>
  </si>
  <si>
    <t>OF THE FINANCIAL PERIOD</t>
  </si>
  <si>
    <t>Earnings per share (sen):</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</si>
</sst>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quot;Yes&quot;;&quot;Yes&quot;;&quot;No&quot;"/>
    <numFmt numFmtId="175" formatCode="&quot;True&quot;;&quot;True&quot;;&quot;False&quot;"/>
    <numFmt numFmtId="176" formatCode="&quot;On&quot;;&quot;On&quot;;&quot;Off&quot;"/>
    <numFmt numFmtId="177" formatCode="[$€-2]\ #,##0.00_);[Red]\([$€-2]\ #,##0.00\)"/>
    <numFmt numFmtId="178" formatCode="_(* #,##0.000_);_(* \(#,##0.000\);_(* &quot;-&quot;??_);_(@_)"/>
    <numFmt numFmtId="179" formatCode="_(* #,##0.0000_);_(* \(#,##0.0000\);_(* &quot;-&quot;??_);_(@_)"/>
    <numFmt numFmtId="180" formatCode="0.0%"/>
  </numFmts>
  <fonts count="7">
    <font>
      <sz val="10"/>
      <name val="Arial"/>
      <family val="0"/>
    </font>
    <font>
      <b/>
      <sz val="10"/>
      <name val="Times New Roman"/>
      <family val="1"/>
    </font>
    <font>
      <sz val="10"/>
      <name val="Times New Roman"/>
      <family val="1"/>
    </font>
    <font>
      <b/>
      <sz val="12"/>
      <name val="Times New Roman"/>
      <family val="1"/>
    </font>
    <font>
      <b/>
      <u val="single"/>
      <sz val="10"/>
      <name val="Times New Roman"/>
      <family val="1"/>
    </font>
    <font>
      <b/>
      <sz val="10"/>
      <color indexed="10"/>
      <name val="Times New Roman"/>
      <family val="1"/>
    </font>
    <font>
      <sz val="10"/>
      <color indexed="10"/>
      <name val="Times New Roman"/>
      <family val="1"/>
    </font>
  </fonts>
  <fills count="2">
    <fill>
      <patternFill/>
    </fill>
    <fill>
      <patternFill patternType="gray125"/>
    </fill>
  </fills>
  <borders count="7">
    <border>
      <left/>
      <right/>
      <top/>
      <bottom/>
      <diagonal/>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1">
    <xf numFmtId="0" fontId="0" fillId="0" borderId="0" xfId="0" applyAlignment="1">
      <alignment/>
    </xf>
    <xf numFmtId="0" fontId="1" fillId="0" borderId="0" xfId="0" applyFont="1" applyAlignment="1">
      <alignment vertical="top"/>
    </xf>
    <xf numFmtId="0" fontId="2" fillId="0" borderId="0" xfId="0" applyFont="1" applyAlignment="1">
      <alignment vertical="top"/>
    </xf>
    <xf numFmtId="43" fontId="2" fillId="0" borderId="0" xfId="15" applyFont="1" applyAlignment="1">
      <alignment horizontal="right" vertical="top"/>
    </xf>
    <xf numFmtId="43" fontId="1" fillId="0" borderId="0" xfId="15" applyFont="1" applyAlignment="1">
      <alignment horizontal="right" vertical="top"/>
    </xf>
    <xf numFmtId="43" fontId="1" fillId="0" borderId="0" xfId="15" applyFont="1" applyAlignment="1" quotePrefix="1">
      <alignment horizontal="right" vertical="top"/>
    </xf>
    <xf numFmtId="0" fontId="2" fillId="0" borderId="0" xfId="0" applyFont="1" applyAlignment="1">
      <alignment horizontal="justify" vertical="top"/>
    </xf>
    <xf numFmtId="173" fontId="2" fillId="0" borderId="0" xfId="15" applyNumberFormat="1" applyFont="1" applyAlignment="1">
      <alignment vertical="top"/>
    </xf>
    <xf numFmtId="173" fontId="2" fillId="0" borderId="1" xfId="15" applyNumberFormat="1" applyFont="1" applyBorder="1" applyAlignment="1">
      <alignment vertical="top"/>
    </xf>
    <xf numFmtId="173" fontId="2" fillId="0" borderId="2" xfId="15" applyNumberFormat="1" applyFont="1" applyBorder="1" applyAlignment="1">
      <alignment vertical="top"/>
    </xf>
    <xf numFmtId="0" fontId="2" fillId="0" borderId="0" xfId="0" applyFont="1" applyBorder="1" applyAlignment="1">
      <alignment vertical="top"/>
    </xf>
    <xf numFmtId="43" fontId="1" fillId="0" borderId="0" xfId="15" applyFont="1" applyBorder="1" applyAlignment="1" quotePrefix="1">
      <alignment horizontal="right" vertical="top"/>
    </xf>
    <xf numFmtId="173" fontId="2" fillId="0" borderId="0" xfId="15" applyNumberFormat="1" applyFont="1" applyBorder="1" applyAlignment="1">
      <alignment vertical="top"/>
    </xf>
    <xf numFmtId="173" fontId="2" fillId="0" borderId="0" xfId="15" applyNumberFormat="1" applyFont="1" applyBorder="1" applyAlignment="1">
      <alignment horizontal="right" vertical="top"/>
    </xf>
    <xf numFmtId="173" fontId="1" fillId="0" borderId="0" xfId="15" applyNumberFormat="1" applyFont="1" applyBorder="1" applyAlignment="1" quotePrefix="1">
      <alignment horizontal="right" vertical="top"/>
    </xf>
    <xf numFmtId="173" fontId="2" fillId="0" borderId="3" xfId="15" applyNumberFormat="1" applyFont="1" applyBorder="1" applyAlignment="1">
      <alignment vertical="top"/>
    </xf>
    <xf numFmtId="173" fontId="2" fillId="0" borderId="4" xfId="15" applyNumberFormat="1" applyFont="1" applyBorder="1" applyAlignment="1">
      <alignment vertical="top"/>
    </xf>
    <xf numFmtId="173" fontId="2" fillId="0" borderId="0" xfId="0" applyNumberFormat="1" applyFont="1" applyAlignment="1">
      <alignment vertical="top"/>
    </xf>
    <xf numFmtId="0" fontId="1" fillId="0" borderId="0" xfId="0" applyFont="1" applyBorder="1" applyAlignment="1">
      <alignment vertical="top"/>
    </xf>
    <xf numFmtId="173" fontId="2" fillId="0" borderId="0" xfId="15" applyNumberFormat="1" applyFont="1" applyBorder="1" applyAlignment="1" quotePrefix="1">
      <alignment horizontal="right" vertical="top"/>
    </xf>
    <xf numFmtId="173" fontId="2" fillId="0" borderId="0" xfId="15" applyNumberFormat="1" applyFont="1" applyFill="1" applyBorder="1" applyAlignment="1">
      <alignment vertical="top"/>
    </xf>
    <xf numFmtId="173" fontId="2" fillId="0" borderId="0" xfId="15" applyNumberFormat="1" applyFont="1" applyFill="1" applyBorder="1" applyAlignment="1">
      <alignment horizontal="right" vertical="top"/>
    </xf>
    <xf numFmtId="173" fontId="2" fillId="0" borderId="1" xfId="15" applyNumberFormat="1" applyFont="1" applyFill="1" applyBorder="1" applyAlignment="1">
      <alignment vertical="top"/>
    </xf>
    <xf numFmtId="173" fontId="2" fillId="0" borderId="1" xfId="15" applyNumberFormat="1" applyFont="1" applyFill="1" applyBorder="1" applyAlignment="1" quotePrefix="1">
      <alignment horizontal="right" vertical="top"/>
    </xf>
    <xf numFmtId="173" fontId="1" fillId="0" borderId="0" xfId="15" applyNumberFormat="1" applyFont="1" applyFill="1" applyBorder="1" applyAlignment="1" quotePrefix="1">
      <alignment horizontal="right" vertical="top"/>
    </xf>
    <xf numFmtId="173" fontId="2" fillId="0" borderId="3" xfId="15" applyNumberFormat="1" applyFont="1" applyFill="1" applyBorder="1" applyAlignment="1">
      <alignment vertical="top"/>
    </xf>
    <xf numFmtId="173" fontId="2" fillId="0" borderId="5" xfId="15" applyNumberFormat="1" applyFont="1" applyFill="1" applyBorder="1" applyAlignment="1">
      <alignment vertical="top"/>
    </xf>
    <xf numFmtId="0" fontId="3" fillId="0" borderId="0" xfId="0" applyFont="1" applyAlignment="1">
      <alignment vertical="top"/>
    </xf>
    <xf numFmtId="173" fontId="2" fillId="0" borderId="0" xfId="15" applyNumberFormat="1" applyFont="1" applyFill="1" applyAlignment="1">
      <alignment vertical="top"/>
    </xf>
    <xf numFmtId="0" fontId="2" fillId="0" borderId="0" xfId="0" applyFont="1" applyFill="1" applyAlignment="1">
      <alignment vertical="top"/>
    </xf>
    <xf numFmtId="0" fontId="4" fillId="0" borderId="0" xfId="0" applyFont="1" applyAlignment="1">
      <alignment vertical="top"/>
    </xf>
    <xf numFmtId="173" fontId="2" fillId="0" borderId="1" xfId="15" applyNumberFormat="1" applyFont="1" applyBorder="1" applyAlignment="1">
      <alignment horizontal="right" vertical="top"/>
    </xf>
    <xf numFmtId="0" fontId="2" fillId="0" borderId="0" xfId="0" applyFont="1" applyFill="1" applyBorder="1" applyAlignment="1">
      <alignment vertical="top"/>
    </xf>
    <xf numFmtId="43" fontId="1" fillId="0" borderId="0" xfId="15" applyNumberFormat="1" applyFont="1" applyAlignment="1" quotePrefix="1">
      <alignment horizontal="right" vertical="top"/>
    </xf>
    <xf numFmtId="44" fontId="1" fillId="0" borderId="0" xfId="0" applyNumberFormat="1" applyFont="1" applyAlignment="1">
      <alignment horizontal="right" vertical="top"/>
    </xf>
    <xf numFmtId="43" fontId="1" fillId="0" borderId="0" xfId="0" applyNumberFormat="1" applyFont="1" applyAlignment="1">
      <alignment horizontal="right" vertical="top"/>
    </xf>
    <xf numFmtId="43" fontId="2" fillId="0" borderId="5" xfId="15" applyNumberFormat="1" applyFont="1" applyBorder="1" applyAlignment="1">
      <alignment vertical="top"/>
    </xf>
    <xf numFmtId="41" fontId="2" fillId="0" borderId="0" xfId="0" applyNumberFormat="1" applyFont="1" applyFill="1" applyAlignment="1">
      <alignment horizontal="right" vertical="top"/>
    </xf>
    <xf numFmtId="43" fontId="2" fillId="0" borderId="5" xfId="15" applyFont="1" applyBorder="1" applyAlignment="1">
      <alignment horizontal="right" vertical="top"/>
    </xf>
    <xf numFmtId="9" fontId="2" fillId="0" borderId="0" xfId="19" applyFont="1" applyAlignment="1">
      <alignment vertical="top"/>
    </xf>
    <xf numFmtId="173" fontId="2" fillId="0" borderId="5" xfId="15" applyNumberFormat="1" applyFont="1" applyBorder="1" applyAlignment="1">
      <alignment vertical="top"/>
    </xf>
    <xf numFmtId="173" fontId="2" fillId="0" borderId="0" xfId="0" applyNumberFormat="1" applyFont="1" applyBorder="1" applyAlignment="1">
      <alignment vertical="top"/>
    </xf>
    <xf numFmtId="0" fontId="1" fillId="0" borderId="0" xfId="0" applyFont="1" applyAlignment="1">
      <alignment horizontal="right" vertical="top"/>
    </xf>
    <xf numFmtId="43" fontId="2" fillId="0" borderId="0" xfId="15" applyFont="1" applyFill="1" applyBorder="1" applyAlignment="1">
      <alignment vertical="top"/>
    </xf>
    <xf numFmtId="173" fontId="2" fillId="0" borderId="6" xfId="15" applyNumberFormat="1" applyFont="1" applyBorder="1" applyAlignment="1">
      <alignment vertical="top"/>
    </xf>
    <xf numFmtId="0" fontId="5" fillId="0" borderId="0" xfId="0" applyFont="1" applyAlignment="1">
      <alignment vertical="top"/>
    </xf>
    <xf numFmtId="10" fontId="2" fillId="0" borderId="0" xfId="19" applyNumberFormat="1" applyFont="1" applyAlignment="1">
      <alignment vertical="top"/>
    </xf>
    <xf numFmtId="173" fontId="2" fillId="0" borderId="0" xfId="15" applyNumberFormat="1" applyFont="1" applyBorder="1" applyAlignment="1" quotePrefix="1">
      <alignment vertical="top"/>
    </xf>
    <xf numFmtId="173" fontId="2" fillId="0" borderId="0" xfId="15" applyNumberFormat="1" applyFont="1" applyFill="1" applyBorder="1" applyAlignment="1" quotePrefix="1">
      <alignment horizontal="right" vertical="top"/>
    </xf>
    <xf numFmtId="43" fontId="1" fillId="0" borderId="0" xfId="15" applyFont="1" applyFill="1" applyAlignment="1">
      <alignment horizontal="right" vertical="top"/>
    </xf>
    <xf numFmtId="43" fontId="1" fillId="0" borderId="0" xfId="15" applyFont="1" applyFill="1" applyAlignment="1" quotePrefix="1">
      <alignment horizontal="right" vertical="top"/>
    </xf>
    <xf numFmtId="0" fontId="1" fillId="0" borderId="0" xfId="0" applyFont="1" applyFill="1" applyAlignment="1">
      <alignment horizontal="right" vertical="top"/>
    </xf>
    <xf numFmtId="173" fontId="2" fillId="0" borderId="0" xfId="15" applyNumberFormat="1" applyFont="1" applyFill="1" applyAlignment="1">
      <alignment horizontal="right" vertical="top"/>
    </xf>
    <xf numFmtId="173" fontId="2" fillId="0" borderId="2" xfId="15" applyNumberFormat="1" applyFont="1" applyFill="1" applyBorder="1" applyAlignment="1">
      <alignment vertical="top"/>
    </xf>
    <xf numFmtId="173" fontId="2" fillId="0" borderId="6" xfId="15" applyNumberFormat="1" applyFont="1" applyFill="1" applyBorder="1" applyAlignment="1">
      <alignment vertical="top"/>
    </xf>
    <xf numFmtId="43" fontId="2" fillId="0" borderId="0" xfId="15" applyFont="1" applyFill="1" applyAlignment="1">
      <alignment vertical="top"/>
    </xf>
    <xf numFmtId="43" fontId="2" fillId="0" borderId="5" xfId="15" applyFont="1" applyFill="1" applyBorder="1" applyAlignment="1">
      <alignment horizontal="right" vertical="top"/>
    </xf>
    <xf numFmtId="0" fontId="2" fillId="0" borderId="0" xfId="0" applyFont="1" applyFill="1" applyAlignment="1">
      <alignment horizontal="justify" vertical="top"/>
    </xf>
    <xf numFmtId="173" fontId="2" fillId="0" borderId="0" xfId="19" applyNumberFormat="1" applyFont="1" applyAlignment="1">
      <alignment vertical="top"/>
    </xf>
    <xf numFmtId="0" fontId="1" fillId="0" borderId="0" xfId="0" applyFont="1" applyAlignment="1">
      <alignment horizontal="center" vertical="top"/>
    </xf>
    <xf numFmtId="0" fontId="2" fillId="0" borderId="0" xfId="0" applyFont="1" applyAlignment="1">
      <alignment horizontal="justify"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B%20CONSOL%202802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B%20CONSOL%2031080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Wei%20Hwei%20Hong\Desktop\2009\QUARTERLY%20REPORT%20FYE2009\Q2\RB%20Q1%20Report%203108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P RPSB"/>
      <sheetName val="PLP ELSB"/>
      <sheetName val="PLP RPMSB"/>
      <sheetName val="PPE RPSB"/>
      <sheetName val="CAJEs"/>
      <sheetName val="PLP"/>
      <sheetName val="LHB &amp; FHLB"/>
      <sheetName val="PPE NOTES"/>
      <sheetName val="SCE"/>
      <sheetName val="BS"/>
      <sheetName val="IS"/>
      <sheetName val="COS"/>
      <sheetName val="CFS"/>
      <sheetName val="COP"/>
      <sheetName val="ADMINISTRATIVE"/>
      <sheetName val="SELLING  &amp; OTHERS"/>
      <sheetName val="FINANCE"/>
      <sheetName val="PPE-Unrealised profits(not used"/>
      <sheetName val="EPS working(not use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LP RPSB"/>
      <sheetName val="PLP ELSB"/>
      <sheetName val="PLP RPMSB"/>
      <sheetName val="PPE RPSB"/>
      <sheetName val="CAJEs"/>
      <sheetName val="PLP"/>
      <sheetName val="LHB &amp; FHLB"/>
      <sheetName val="PPE NOTES"/>
      <sheetName val="SCE"/>
      <sheetName val="BS"/>
      <sheetName val="IS"/>
      <sheetName val="COS"/>
      <sheetName val="CFS"/>
      <sheetName val="COP"/>
      <sheetName val="ADMINISTRATIVE"/>
      <sheetName val="SELLING  &amp; OTHERS"/>
      <sheetName val="FINANCE"/>
      <sheetName val="PPE-Unrealised profits(not used"/>
      <sheetName val="EPS working(not used)"/>
    </sheetNames>
    <sheetDataSet>
      <sheetData sheetId="8">
        <row r="57">
          <cell r="X57">
            <v>2020</v>
          </cell>
        </row>
        <row r="68">
          <cell r="X68">
            <v>-18</v>
          </cell>
        </row>
      </sheetData>
      <sheetData sheetId="9">
        <row r="18">
          <cell r="S18">
            <v>73306</v>
          </cell>
        </row>
        <row r="38">
          <cell r="S38">
            <v>337</v>
          </cell>
        </row>
        <row r="39">
          <cell r="S39">
            <v>13591</v>
          </cell>
        </row>
        <row r="53">
          <cell r="S53">
            <v>22087</v>
          </cell>
        </row>
        <row r="55">
          <cell r="S55">
            <v>0</v>
          </cell>
        </row>
        <row r="59">
          <cell r="S59">
            <v>22063</v>
          </cell>
        </row>
        <row r="62">
          <cell r="S62">
            <v>1934</v>
          </cell>
        </row>
        <row r="75">
          <cell r="S75">
            <v>1360</v>
          </cell>
        </row>
        <row r="81">
          <cell r="S81">
            <v>1511</v>
          </cell>
        </row>
        <row r="89">
          <cell r="S89">
            <v>49000</v>
          </cell>
        </row>
        <row r="97">
          <cell r="S97">
            <v>1274</v>
          </cell>
        </row>
        <row r="124">
          <cell r="S124">
            <v>22008</v>
          </cell>
        </row>
        <row r="129">
          <cell r="S129">
            <v>77</v>
          </cell>
        </row>
        <row r="136">
          <cell r="T136">
            <v>6582</v>
          </cell>
        </row>
        <row r="137">
          <cell r="S137">
            <v>9158</v>
          </cell>
        </row>
        <row r="146">
          <cell r="S146">
            <v>7844</v>
          </cell>
        </row>
        <row r="147">
          <cell r="S147">
            <v>4327</v>
          </cell>
        </row>
        <row r="149">
          <cell r="S149">
            <v>2</v>
          </cell>
        </row>
        <row r="162">
          <cell r="S162">
            <v>1390</v>
          </cell>
        </row>
        <row r="171">
          <cell r="S171">
            <v>24018</v>
          </cell>
        </row>
        <row r="174">
          <cell r="S174">
            <v>10509</v>
          </cell>
        </row>
      </sheetData>
      <sheetData sheetId="10">
        <row r="27">
          <cell r="S27">
            <v>47199</v>
          </cell>
          <cell r="U27">
            <v>26537</v>
          </cell>
        </row>
        <row r="29">
          <cell r="S29">
            <v>-39245</v>
          </cell>
          <cell r="U29">
            <v>-22290</v>
          </cell>
        </row>
        <row r="51">
          <cell r="S51">
            <v>535</v>
          </cell>
          <cell r="U51">
            <v>350</v>
          </cell>
        </row>
        <row r="57">
          <cell r="S57">
            <v>-2788</v>
          </cell>
          <cell r="U57">
            <v>-1485</v>
          </cell>
        </row>
        <row r="58">
          <cell r="S58">
            <v>-1358</v>
          </cell>
          <cell r="U58">
            <v>-621</v>
          </cell>
        </row>
        <row r="59">
          <cell r="S59">
            <v>-674</v>
          </cell>
          <cell r="U59">
            <v>-337</v>
          </cell>
        </row>
        <row r="67">
          <cell r="S67">
            <v>-1171</v>
          </cell>
          <cell r="U67">
            <v>-580</v>
          </cell>
        </row>
        <row r="84">
          <cell r="S84">
            <v>-495</v>
          </cell>
          <cell r="U84">
            <v>39</v>
          </cell>
        </row>
        <row r="89">
          <cell r="S89">
            <v>18</v>
          </cell>
          <cell r="U89">
            <v>14</v>
          </cell>
        </row>
        <row r="92">
          <cell r="S92">
            <v>2021</v>
          </cell>
          <cell r="U92">
            <v>1627</v>
          </cell>
        </row>
      </sheetData>
      <sheetData sheetId="12">
        <row r="10">
          <cell r="F10">
            <v>2498</v>
          </cell>
        </row>
        <row r="14">
          <cell r="F14">
            <v>23</v>
          </cell>
        </row>
        <row r="15">
          <cell r="F15">
            <v>107</v>
          </cell>
        </row>
        <row r="17">
          <cell r="F17">
            <v>4037</v>
          </cell>
        </row>
        <row r="18">
          <cell r="F18">
            <v>1</v>
          </cell>
        </row>
        <row r="19">
          <cell r="F19">
            <v>-267</v>
          </cell>
        </row>
        <row r="20">
          <cell r="F20">
            <v>-1171</v>
          </cell>
        </row>
        <row r="25">
          <cell r="F25">
            <v>2881</v>
          </cell>
        </row>
        <row r="26">
          <cell r="F26">
            <v>-3510</v>
          </cell>
        </row>
        <row r="27">
          <cell r="F27">
            <v>2122</v>
          </cell>
        </row>
        <row r="28">
          <cell r="F28">
            <v>26</v>
          </cell>
        </row>
        <row r="32">
          <cell r="F32">
            <v>-539</v>
          </cell>
        </row>
        <row r="33">
          <cell r="F33">
            <v>1171</v>
          </cell>
        </row>
        <row r="38">
          <cell r="F38">
            <v>578</v>
          </cell>
        </row>
        <row r="40">
          <cell r="F40">
            <v>-548</v>
          </cell>
        </row>
        <row r="48">
          <cell r="F48">
            <v>583</v>
          </cell>
        </row>
        <row r="49">
          <cell r="F49">
            <v>-2490</v>
          </cell>
        </row>
        <row r="50">
          <cell r="F50">
            <v>-6746</v>
          </cell>
        </row>
        <row r="51">
          <cell r="F51">
            <v>-139</v>
          </cell>
        </row>
        <row r="58">
          <cell r="F58">
            <v>-7615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S"/>
      <sheetName val="BS"/>
      <sheetName val="Cashflow"/>
      <sheetName val="StmtEquity"/>
    </sheetNames>
    <sheetDataSet>
      <sheetData sheetId="0">
        <row r="17">
          <cell r="D17">
            <v>25906</v>
          </cell>
          <cell r="G17">
            <v>47570</v>
          </cell>
        </row>
        <row r="19">
          <cell r="D19">
            <v>-22125</v>
          </cell>
          <cell r="G19">
            <v>-39472</v>
          </cell>
        </row>
        <row r="23">
          <cell r="D23">
            <v>183</v>
          </cell>
          <cell r="G23">
            <v>242</v>
          </cell>
        </row>
        <row r="25">
          <cell r="D25">
            <v>-638</v>
          </cell>
          <cell r="G25">
            <v>-1142</v>
          </cell>
        </row>
        <row r="27">
          <cell r="D27">
            <v>-1417</v>
          </cell>
          <cell r="G27">
            <v>-2784</v>
          </cell>
        </row>
        <row r="29">
          <cell r="D29">
            <v>-334</v>
          </cell>
          <cell r="G29">
            <v>-669</v>
          </cell>
        </row>
        <row r="31">
          <cell r="D31">
            <v>-843</v>
          </cell>
          <cell r="G31">
            <v>-1718</v>
          </cell>
        </row>
        <row r="35">
          <cell r="D35">
            <v>-181</v>
          </cell>
          <cell r="G35">
            <v>-360</v>
          </cell>
        </row>
        <row r="40">
          <cell r="G40">
            <v>551</v>
          </cell>
        </row>
        <row r="41">
          <cell r="G41">
            <v>0</v>
          </cell>
        </row>
      </sheetData>
      <sheetData sheetId="1">
        <row r="13">
          <cell r="E13">
            <v>77947</v>
          </cell>
        </row>
        <row r="14">
          <cell r="E14">
            <v>10839</v>
          </cell>
        </row>
        <row r="15">
          <cell r="E15">
            <v>383</v>
          </cell>
        </row>
        <row r="19">
          <cell r="E19">
            <v>30764</v>
          </cell>
        </row>
        <row r="20">
          <cell r="E20">
            <v>100</v>
          </cell>
        </row>
        <row r="21">
          <cell r="E21">
            <v>24429</v>
          </cell>
        </row>
        <row r="22">
          <cell r="E22">
            <v>5582</v>
          </cell>
        </row>
        <row r="23">
          <cell r="E23">
            <v>1102</v>
          </cell>
        </row>
        <row r="24">
          <cell r="E24">
            <v>777</v>
          </cell>
        </row>
        <row r="33">
          <cell r="E33">
            <v>19832</v>
          </cell>
        </row>
        <row r="35">
          <cell r="E35">
            <v>139</v>
          </cell>
        </row>
        <row r="39">
          <cell r="E39">
            <v>10366</v>
          </cell>
        </row>
        <row r="40">
          <cell r="E40">
            <v>8906</v>
          </cell>
        </row>
        <row r="44">
          <cell r="E44">
            <v>10540</v>
          </cell>
        </row>
        <row r="45">
          <cell r="E45">
            <v>4302</v>
          </cell>
        </row>
        <row r="46">
          <cell r="E46">
            <v>10</v>
          </cell>
        </row>
        <row r="47">
          <cell r="E47">
            <v>1433</v>
          </cell>
        </row>
        <row r="48">
          <cell r="E48">
            <v>36528</v>
          </cell>
        </row>
        <row r="49">
          <cell r="E49">
            <v>9593</v>
          </cell>
        </row>
      </sheetData>
      <sheetData sheetId="2">
        <row r="14">
          <cell r="F14">
            <v>2027</v>
          </cell>
        </row>
        <row r="17">
          <cell r="F17">
            <v>-45</v>
          </cell>
        </row>
        <row r="19">
          <cell r="F19">
            <v>23</v>
          </cell>
        </row>
        <row r="20">
          <cell r="F20">
            <v>77</v>
          </cell>
        </row>
        <row r="22">
          <cell r="F22">
            <v>3437</v>
          </cell>
        </row>
        <row r="24">
          <cell r="F24">
            <v>1375</v>
          </cell>
        </row>
        <row r="26">
          <cell r="F26">
            <v>-4503</v>
          </cell>
        </row>
        <row r="27">
          <cell r="F27">
            <v>168</v>
          </cell>
        </row>
        <row r="28">
          <cell r="F28">
            <v>1397</v>
          </cell>
        </row>
        <row r="29">
          <cell r="F29">
            <v>4652</v>
          </cell>
        </row>
        <row r="31">
          <cell r="F31">
            <v>-1375</v>
          </cell>
        </row>
        <row r="32">
          <cell r="F32">
            <v>-377</v>
          </cell>
        </row>
        <row r="39">
          <cell r="F39">
            <v>-3175</v>
          </cell>
        </row>
        <row r="43">
          <cell r="F43">
            <v>-1956</v>
          </cell>
        </row>
        <row r="44">
          <cell r="F44">
            <v>0</v>
          </cell>
        </row>
        <row r="45">
          <cell r="F45">
            <v>-429</v>
          </cell>
        </row>
        <row r="48">
          <cell r="F48">
            <v>-133</v>
          </cell>
        </row>
        <row r="49">
          <cell r="F49">
            <v>-2510</v>
          </cell>
        </row>
        <row r="55">
          <cell r="F55">
            <v>-7469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53"/>
  <sheetViews>
    <sheetView tabSelected="1" view="pageBreakPreview" zoomScale="120" zoomScaleSheetLayoutView="120" workbookViewId="0" topLeftCell="A1">
      <pane xSplit="2" ySplit="15" topLeftCell="C16" activePane="bottomRight" state="frozen"/>
      <selection pane="topLeft" activeCell="A1" sqref="A1"/>
      <selection pane="topRight" activeCell="C1" sqref="C1"/>
      <selection pane="bottomLeft" activeCell="A17" sqref="A17"/>
      <selection pane="bottomRight" activeCell="K6" sqref="K6"/>
    </sheetView>
  </sheetViews>
  <sheetFormatPr defaultColWidth="9.140625" defaultRowHeight="12.75"/>
  <cols>
    <col min="1" max="1" width="4.140625" style="2" customWidth="1"/>
    <col min="2" max="2" width="24.421875" style="2" customWidth="1"/>
    <col min="3" max="3" width="6.140625" style="2" customWidth="1"/>
    <col min="4" max="4" width="12.7109375" style="2" customWidth="1"/>
    <col min="5" max="5" width="12.7109375" style="29" customWidth="1"/>
    <col min="6" max="6" width="2.140625" style="2" customWidth="1"/>
    <col min="7" max="7" width="12.7109375" style="2" customWidth="1"/>
    <col min="8" max="8" width="12.7109375" style="29" customWidth="1"/>
    <col min="9" max="16384" width="9.140625" style="2" customWidth="1"/>
  </cols>
  <sheetData>
    <row r="1" ht="15.75">
      <c r="A1" s="27" t="s">
        <v>66</v>
      </c>
    </row>
    <row r="2" ht="12.75">
      <c r="A2" s="1"/>
    </row>
    <row r="3" ht="12.75">
      <c r="A3" s="1" t="s">
        <v>38</v>
      </c>
    </row>
    <row r="4" ht="12.75">
      <c r="A4" s="1" t="s">
        <v>133</v>
      </c>
    </row>
    <row r="5" ht="12.75">
      <c r="A5" s="2" t="s">
        <v>10</v>
      </c>
    </row>
    <row r="7" spans="4:8" ht="12.75">
      <c r="D7" s="59" t="s">
        <v>0</v>
      </c>
      <c r="E7" s="59"/>
      <c r="G7" s="59" t="s">
        <v>1</v>
      </c>
      <c r="H7" s="59"/>
    </row>
    <row r="8" spans="4:8" ht="12.75">
      <c r="D8" s="3"/>
      <c r="E8" s="49" t="s">
        <v>5</v>
      </c>
      <c r="F8" s="3"/>
      <c r="G8" s="3"/>
      <c r="H8" s="49" t="s">
        <v>5</v>
      </c>
    </row>
    <row r="9" spans="4:8" ht="12.75">
      <c r="D9" s="4" t="s">
        <v>2</v>
      </c>
      <c r="E9" s="49" t="s">
        <v>3</v>
      </c>
      <c r="F9" s="3"/>
      <c r="G9" s="4" t="s">
        <v>2</v>
      </c>
      <c r="H9" s="49" t="s">
        <v>3</v>
      </c>
    </row>
    <row r="10" spans="4:8" ht="12.75">
      <c r="D10" s="4" t="s">
        <v>3</v>
      </c>
      <c r="E10" s="49" t="s">
        <v>6</v>
      </c>
      <c r="F10" s="3"/>
      <c r="G10" s="4" t="s">
        <v>3</v>
      </c>
      <c r="H10" s="49" t="s">
        <v>6</v>
      </c>
    </row>
    <row r="11" spans="4:8" ht="12.75">
      <c r="D11" s="4" t="s">
        <v>4</v>
      </c>
      <c r="E11" s="49" t="s">
        <v>4</v>
      </c>
      <c r="F11" s="3"/>
      <c r="G11" s="4" t="s">
        <v>96</v>
      </c>
      <c r="H11" s="49" t="s">
        <v>7</v>
      </c>
    </row>
    <row r="12" spans="4:8" ht="12.75">
      <c r="D12" s="4"/>
      <c r="E12" s="49"/>
      <c r="F12" s="3"/>
      <c r="G12" s="4"/>
      <c r="H12" s="49"/>
    </row>
    <row r="13" spans="4:8" ht="12.75">
      <c r="D13" s="5" t="s">
        <v>134</v>
      </c>
      <c r="E13" s="50" t="s">
        <v>135</v>
      </c>
      <c r="F13" s="3"/>
      <c r="G13" s="5" t="str">
        <f>D13</f>
        <v>31 Aug 2009</v>
      </c>
      <c r="H13" s="50" t="str">
        <f>E13</f>
        <v>31 Aug 2008</v>
      </c>
    </row>
    <row r="14" spans="3:8" ht="12.75">
      <c r="C14" s="1" t="s">
        <v>17</v>
      </c>
      <c r="D14" s="5" t="s">
        <v>8</v>
      </c>
      <c r="E14" s="50" t="s">
        <v>8</v>
      </c>
      <c r="G14" s="5" t="s">
        <v>8</v>
      </c>
      <c r="H14" s="50" t="s">
        <v>8</v>
      </c>
    </row>
    <row r="15" spans="4:8" ht="12.75">
      <c r="D15" s="42" t="s">
        <v>91</v>
      </c>
      <c r="E15" s="51" t="s">
        <v>91</v>
      </c>
      <c r="G15" s="42" t="s">
        <v>91</v>
      </c>
      <c r="H15" s="42" t="s">
        <v>91</v>
      </c>
    </row>
    <row r="16" spans="4:8" ht="12.75">
      <c r="D16" s="42"/>
      <c r="E16" s="51"/>
      <c r="G16" s="42"/>
      <c r="H16" s="35"/>
    </row>
    <row r="17" spans="1:14" ht="12.75">
      <c r="A17" s="2" t="s">
        <v>9</v>
      </c>
      <c r="D17" s="7">
        <f>'[2]IS'!$U$27</f>
        <v>26537</v>
      </c>
      <c r="E17" s="52">
        <f>'[3]IS'!$D$17</f>
        <v>25906</v>
      </c>
      <c r="G17" s="7">
        <f>'[2]IS'!$S$27</f>
        <v>47199</v>
      </c>
      <c r="H17" s="52">
        <f>'[3]IS'!$G$17</f>
        <v>47570</v>
      </c>
      <c r="I17" s="58">
        <f>G17-H17</f>
        <v>-371</v>
      </c>
      <c r="J17" s="46">
        <f>I17/H17</f>
        <v>-0.0077990330039941136</v>
      </c>
      <c r="K17" s="2">
        <v>20.66</v>
      </c>
      <c r="L17" s="2">
        <v>17.03</v>
      </c>
      <c r="M17" s="2">
        <f>K17-L17</f>
        <v>3.629999999999999</v>
      </c>
      <c r="N17" s="46">
        <f>M17/L17</f>
        <v>0.2131532589547856</v>
      </c>
    </row>
    <row r="18" spans="4:8" ht="12.75">
      <c r="D18" s="28"/>
      <c r="E18" s="28"/>
      <c r="F18" s="29"/>
      <c r="G18" s="28"/>
      <c r="H18" s="28"/>
    </row>
    <row r="19" spans="1:8" ht="12.75">
      <c r="A19" s="2" t="s">
        <v>54</v>
      </c>
      <c r="D19" s="7">
        <f>'[2]IS'!$U$29</f>
        <v>-22290</v>
      </c>
      <c r="E19" s="52">
        <f>'[3]IS'!$D$19</f>
        <v>-22125</v>
      </c>
      <c r="F19" s="29"/>
      <c r="G19" s="7">
        <f>'[2]IS'!$S$29</f>
        <v>-39245</v>
      </c>
      <c r="H19" s="52">
        <f>'[3]IS'!$G$19</f>
        <v>-39472</v>
      </c>
    </row>
    <row r="20" spans="4:8" ht="12.75">
      <c r="D20" s="22"/>
      <c r="E20" s="22"/>
      <c r="F20" s="29"/>
      <c r="G20" s="22"/>
      <c r="H20" s="22"/>
    </row>
    <row r="21" spans="1:8" ht="12.75">
      <c r="A21" s="2" t="s">
        <v>11</v>
      </c>
      <c r="D21" s="28">
        <f>SUM(D17:D20)</f>
        <v>4247</v>
      </c>
      <c r="E21" s="28">
        <f>SUM(E17:E20)</f>
        <v>3781</v>
      </c>
      <c r="F21" s="29"/>
      <c r="G21" s="28">
        <f>SUM(G17:G20)</f>
        <v>7954</v>
      </c>
      <c r="H21" s="28">
        <f>SUM(H17:H20)</f>
        <v>8098</v>
      </c>
    </row>
    <row r="22" spans="4:8" ht="12.75">
      <c r="D22" s="28"/>
      <c r="E22" s="28"/>
      <c r="F22" s="29"/>
      <c r="G22" s="28"/>
      <c r="H22" s="28"/>
    </row>
    <row r="23" spans="1:8" ht="12.75">
      <c r="A23" s="2" t="s">
        <v>12</v>
      </c>
      <c r="D23" s="7">
        <f>'[2]IS'!$U$51</f>
        <v>350</v>
      </c>
      <c r="E23" s="52">
        <f>'[3]IS'!$D$23</f>
        <v>183</v>
      </c>
      <c r="F23" s="29"/>
      <c r="G23" s="7">
        <f>'[2]IS'!$S$51</f>
        <v>535</v>
      </c>
      <c r="H23" s="52">
        <f>'[3]IS'!$G$23</f>
        <v>242</v>
      </c>
    </row>
    <row r="24" spans="4:8" ht="12.75">
      <c r="D24" s="28"/>
      <c r="E24" s="28"/>
      <c r="F24" s="29"/>
      <c r="G24" s="28"/>
      <c r="H24" s="28"/>
    </row>
    <row r="25" spans="1:8" ht="12.75">
      <c r="A25" s="2" t="s">
        <v>55</v>
      </c>
      <c r="D25" s="7">
        <f>'[2]IS'!$U$58</f>
        <v>-621</v>
      </c>
      <c r="E25" s="52">
        <f>'[3]IS'!$D$25</f>
        <v>-638</v>
      </c>
      <c r="F25" s="29"/>
      <c r="G25" s="7">
        <f>'[2]IS'!$S$58</f>
        <v>-1358</v>
      </c>
      <c r="H25" s="52">
        <f>'[3]IS'!$G$25</f>
        <v>-1142</v>
      </c>
    </row>
    <row r="26" spans="4:8" ht="12.75">
      <c r="D26" s="28"/>
      <c r="E26" s="28"/>
      <c r="F26" s="29"/>
      <c r="G26" s="28"/>
      <c r="H26" s="28"/>
    </row>
    <row r="27" spans="1:8" ht="12.75">
      <c r="A27" s="2" t="s">
        <v>13</v>
      </c>
      <c r="D27" s="7">
        <f>'[2]IS'!$U$57</f>
        <v>-1485</v>
      </c>
      <c r="E27" s="52">
        <f>'[3]IS'!$D$27</f>
        <v>-1417</v>
      </c>
      <c r="F27" s="29"/>
      <c r="G27" s="7">
        <f>'[2]IS'!$S$57</f>
        <v>-2788</v>
      </c>
      <c r="H27" s="52">
        <f>'[3]IS'!$G$27</f>
        <v>-2784</v>
      </c>
    </row>
    <row r="28" spans="4:8" ht="12.75">
      <c r="D28" s="28"/>
      <c r="E28" s="28"/>
      <c r="F28" s="29"/>
      <c r="G28" s="28"/>
      <c r="H28" s="28"/>
    </row>
    <row r="29" spans="1:8" ht="12.75">
      <c r="A29" s="2" t="s">
        <v>56</v>
      </c>
      <c r="D29" s="7">
        <f>'[2]IS'!$U$59</f>
        <v>-337</v>
      </c>
      <c r="E29" s="52">
        <f>'[3]IS'!$D$29</f>
        <v>-334</v>
      </c>
      <c r="F29" s="29"/>
      <c r="G29" s="7">
        <f>'[2]IS'!$S$59</f>
        <v>-674</v>
      </c>
      <c r="H29" s="52">
        <f>'[3]IS'!$G$29</f>
        <v>-669</v>
      </c>
    </row>
    <row r="30" spans="4:8" ht="12.75">
      <c r="D30" s="20"/>
      <c r="E30" s="20"/>
      <c r="F30" s="32"/>
      <c r="G30" s="20"/>
      <c r="H30" s="20"/>
    </row>
    <row r="31" spans="1:8" ht="12.75">
      <c r="A31" s="2" t="s">
        <v>14</v>
      </c>
      <c r="D31" s="7">
        <f>'[2]IS'!$U$67</f>
        <v>-580</v>
      </c>
      <c r="E31" s="52">
        <f>'[3]IS'!$D$31</f>
        <v>-843</v>
      </c>
      <c r="G31" s="7">
        <f>'[2]IS'!$S$67</f>
        <v>-1171</v>
      </c>
      <c r="H31" s="52">
        <f>'[3]IS'!$G$31</f>
        <v>-1718</v>
      </c>
    </row>
    <row r="32" spans="4:8" ht="12.75">
      <c r="D32" s="8"/>
      <c r="E32" s="22"/>
      <c r="G32" s="8"/>
      <c r="H32" s="22"/>
    </row>
    <row r="33" spans="1:8" ht="12.75" customHeight="1">
      <c r="A33" s="1" t="s">
        <v>15</v>
      </c>
      <c r="D33" s="7">
        <f>SUM(D21:D32)</f>
        <v>1574</v>
      </c>
      <c r="E33" s="28">
        <f>SUM(E21:E32)</f>
        <v>732</v>
      </c>
      <c r="G33" s="7">
        <f>SUM(G21:G32)</f>
        <v>2498</v>
      </c>
      <c r="H33" s="28">
        <f>SUM(H21:H32)</f>
        <v>2027</v>
      </c>
    </row>
    <row r="34" spans="4:8" ht="12.75">
      <c r="D34" s="7"/>
      <c r="E34" s="28"/>
      <c r="G34" s="7"/>
      <c r="H34" s="28"/>
    </row>
    <row r="35" spans="1:8" ht="12.75">
      <c r="A35" s="2" t="s">
        <v>124</v>
      </c>
      <c r="C35" s="2" t="s">
        <v>18</v>
      </c>
      <c r="D35" s="7">
        <f>'[2]IS'!$U$84</f>
        <v>39</v>
      </c>
      <c r="E35" s="52">
        <f>'[3]IS'!$D$35</f>
        <v>-181</v>
      </c>
      <c r="G35" s="7">
        <f>'[2]IS'!$S$84</f>
        <v>-495</v>
      </c>
      <c r="H35" s="52">
        <f>'[3]IS'!$G$35</f>
        <v>-360</v>
      </c>
    </row>
    <row r="36" spans="4:8" ht="12.75" customHeight="1">
      <c r="D36" s="8"/>
      <c r="E36" s="22"/>
      <c r="G36" s="8"/>
      <c r="H36" s="22"/>
    </row>
    <row r="37" spans="1:8" ht="13.5" thickBot="1">
      <c r="A37" s="1" t="s">
        <v>16</v>
      </c>
      <c r="D37" s="9">
        <f>SUM(D33:D36)</f>
        <v>1613</v>
      </c>
      <c r="E37" s="53">
        <f>SUM(E33:E36)</f>
        <v>551</v>
      </c>
      <c r="G37" s="9">
        <f>SUM(G33:G36)</f>
        <v>2003</v>
      </c>
      <c r="H37" s="53">
        <f>SUM(H33:H36)</f>
        <v>1667</v>
      </c>
    </row>
    <row r="38" spans="1:8" ht="12.75">
      <c r="A38" s="1"/>
      <c r="D38" s="12"/>
      <c r="E38" s="21"/>
      <c r="G38" s="12"/>
      <c r="H38" s="21"/>
    </row>
    <row r="39" spans="1:8" ht="12.75">
      <c r="A39" s="1" t="s">
        <v>85</v>
      </c>
      <c r="D39" s="12"/>
      <c r="E39" s="21"/>
      <c r="G39" s="12"/>
      <c r="H39" s="21"/>
    </row>
    <row r="40" spans="1:9" ht="12.75">
      <c r="A40" s="2" t="s">
        <v>86</v>
      </c>
      <c r="D40" s="7">
        <f>'[2]IS'!$U$92</f>
        <v>1627</v>
      </c>
      <c r="E40" s="52">
        <v>1119</v>
      </c>
      <c r="G40" s="7">
        <f>'[2]IS'!$S$92</f>
        <v>2021</v>
      </c>
      <c r="H40" s="52">
        <f>'[3]IS'!$G$40</f>
        <v>551</v>
      </c>
      <c r="I40" s="17"/>
    </row>
    <row r="41" spans="1:8" ht="12.75">
      <c r="A41" s="2" t="s">
        <v>87</v>
      </c>
      <c r="D41" s="7">
        <f>-'[2]IS'!$U$89</f>
        <v>-14</v>
      </c>
      <c r="E41" s="21">
        <v>-3</v>
      </c>
      <c r="G41" s="7">
        <f>-'[2]IS'!$S$89</f>
        <v>-18</v>
      </c>
      <c r="H41" s="21">
        <f>'[3]IS'!$G$41</f>
        <v>0</v>
      </c>
    </row>
    <row r="42" spans="4:8" ht="13.5" thickBot="1">
      <c r="D42" s="44">
        <f>SUM(D40:D41)</f>
        <v>1613</v>
      </c>
      <c r="E42" s="54">
        <f>SUM(E40:E41)</f>
        <v>1116</v>
      </c>
      <c r="G42" s="44">
        <f>SUM(G40:G41)</f>
        <v>2003</v>
      </c>
      <c r="H42" s="54">
        <f>SUM(H40:H41)</f>
        <v>551</v>
      </c>
    </row>
    <row r="43" spans="4:8" ht="13.5" thickTop="1">
      <c r="D43" s="39"/>
      <c r="E43" s="55"/>
      <c r="H43" s="55"/>
    </row>
    <row r="44" spans="1:8" ht="12.75">
      <c r="A44" s="1" t="s">
        <v>143</v>
      </c>
      <c r="D44" s="7"/>
      <c r="E44" s="55"/>
      <c r="H44" s="55"/>
    </row>
    <row r="45" spans="1:8" ht="12.75">
      <c r="A45" s="2" t="s">
        <v>60</v>
      </c>
      <c r="C45" s="2" t="s">
        <v>103</v>
      </c>
      <c r="D45" s="43">
        <f>(D40/98000)*100</f>
        <v>1.6602040816326529</v>
      </c>
      <c r="E45" s="43">
        <f>(E40/98000)*100</f>
        <v>1.1418367346938776</v>
      </c>
      <c r="G45" s="43">
        <f>(G40/98000)*100</f>
        <v>2.0622448979591836</v>
      </c>
      <c r="H45" s="43">
        <f>(H40/98000)*100</f>
        <v>0.5622448979591836</v>
      </c>
    </row>
    <row r="46" spans="1:8" ht="13.5" thickBot="1">
      <c r="A46" s="2" t="s">
        <v>61</v>
      </c>
      <c r="D46" s="38" t="s">
        <v>53</v>
      </c>
      <c r="E46" s="56" t="s">
        <v>53</v>
      </c>
      <c r="G46" s="38" t="s">
        <v>53</v>
      </c>
      <c r="H46" s="56" t="s">
        <v>53</v>
      </c>
    </row>
    <row r="47" ht="12.75">
      <c r="D47" s="7"/>
    </row>
    <row r="48" spans="1:4" ht="12.75">
      <c r="A48" s="1" t="s">
        <v>19</v>
      </c>
      <c r="D48" s="7"/>
    </row>
    <row r="49" spans="1:8" ht="12.75">
      <c r="A49" s="60" t="s">
        <v>139</v>
      </c>
      <c r="B49" s="60"/>
      <c r="C49" s="60"/>
      <c r="D49" s="60"/>
      <c r="E49" s="60"/>
      <c r="F49" s="60"/>
      <c r="G49" s="60"/>
      <c r="H49" s="60"/>
    </row>
    <row r="50" spans="1:8" ht="25.5" customHeight="1">
      <c r="A50" s="60"/>
      <c r="B50" s="60"/>
      <c r="C50" s="60"/>
      <c r="D50" s="60"/>
      <c r="E50" s="60"/>
      <c r="F50" s="60"/>
      <c r="G50" s="60"/>
      <c r="H50" s="60"/>
    </row>
    <row r="53" spans="1:8" ht="12.75" customHeight="1">
      <c r="A53" s="6"/>
      <c r="B53" s="6"/>
      <c r="C53" s="6"/>
      <c r="D53" s="6"/>
      <c r="E53" s="57"/>
      <c r="F53" s="6"/>
      <c r="G53" s="6"/>
      <c r="H53" s="57"/>
    </row>
  </sheetData>
  <mergeCells count="3">
    <mergeCell ref="D7:E7"/>
    <mergeCell ref="G7:H7"/>
    <mergeCell ref="A49:H50"/>
  </mergeCells>
  <printOptions/>
  <pageMargins left="0.75" right="0.75" top="1" bottom="0.63" header="0.5" footer="0.5"/>
  <pageSetup firstPageNumber="1" useFirstPageNumber="1" horizontalDpi="300" verticalDpi="300" orientation="portrait" paperSize="9" r:id="rId1"/>
  <headerFooter alignWithMargins="0">
    <oddFooter>&amp;R&amp;"Times New Roman,Regular"- &amp;P -</oddFooter>
  </headerFooter>
</worksheet>
</file>

<file path=xl/worksheets/sheet2.xml><?xml version="1.0" encoding="utf-8"?>
<worksheet xmlns="http://schemas.openxmlformats.org/spreadsheetml/2006/main" xmlns:r="http://schemas.openxmlformats.org/officeDocument/2006/relationships">
  <dimension ref="A1:O69"/>
  <sheetViews>
    <sheetView view="pageBreakPreview" zoomScaleSheetLayoutView="100" workbookViewId="0" topLeftCell="A1">
      <pane xSplit="2" ySplit="7" topLeftCell="D57" activePane="bottomRight" state="frozen"/>
      <selection pane="topLeft" activeCell="A1" sqref="A1"/>
      <selection pane="topRight" activeCell="C1" sqref="C1"/>
      <selection pane="bottomLeft" activeCell="A7" sqref="A7"/>
      <selection pane="bottomRight" activeCell="G61" sqref="G61"/>
    </sheetView>
  </sheetViews>
  <sheetFormatPr defaultColWidth="9.140625" defaultRowHeight="12.75"/>
  <cols>
    <col min="1" max="1" width="3.8515625" style="2" customWidth="1"/>
    <col min="2" max="2" width="44.7109375" style="2" customWidth="1"/>
    <col min="3" max="3" width="6.140625" style="2" customWidth="1"/>
    <col min="4" max="4" width="4.140625" style="2" customWidth="1"/>
    <col min="5" max="5" width="12.7109375" style="2" customWidth="1"/>
    <col min="6" max="6" width="3.28125" style="2" customWidth="1"/>
    <col min="7" max="7" width="12.7109375" style="2" customWidth="1"/>
    <col min="8" max="16384" width="9.140625" style="2" customWidth="1"/>
  </cols>
  <sheetData>
    <row r="1" spans="1:5" ht="15.75">
      <c r="A1" s="27" t="str">
        <f>'IS'!A1</f>
        <v>RESINTECH BERHAD ( 341662-X)</v>
      </c>
      <c r="B1" s="27"/>
      <c r="C1" s="1"/>
      <c r="E1" s="45"/>
    </row>
    <row r="3" spans="1:3" ht="12.75">
      <c r="A3" s="1" t="s">
        <v>39</v>
      </c>
      <c r="C3" s="1"/>
    </row>
    <row r="4" spans="1:3" ht="12.75">
      <c r="A4" s="1" t="str">
        <f>'IS'!A4</f>
        <v>For The Period Ended 31 Aug 2009</v>
      </c>
      <c r="C4" s="1"/>
    </row>
    <row r="5" spans="1:3" ht="12.75">
      <c r="A5" s="2" t="s">
        <v>10</v>
      </c>
      <c r="C5" s="1"/>
    </row>
    <row r="6" ht="12.75">
      <c r="C6" s="1"/>
    </row>
    <row r="7" spans="3:7" ht="12.75">
      <c r="C7" s="1"/>
      <c r="E7" s="34" t="s">
        <v>59</v>
      </c>
      <c r="G7" s="34"/>
    </row>
    <row r="8" spans="1:7" ht="12.75">
      <c r="A8" s="1"/>
      <c r="C8" s="1"/>
      <c r="E8" s="34" t="s">
        <v>62</v>
      </c>
      <c r="G8" s="34" t="s">
        <v>121</v>
      </c>
    </row>
    <row r="9" spans="4:7" ht="12.75">
      <c r="D9" s="3"/>
      <c r="E9" s="33" t="str">
        <f>'IS'!D13</f>
        <v>31 Aug 2009</v>
      </c>
      <c r="F9" s="5"/>
      <c r="G9" s="33" t="str">
        <f>'IS'!H13</f>
        <v>31 Aug 2008</v>
      </c>
    </row>
    <row r="10" spans="3:7" ht="12.75">
      <c r="C10" s="1"/>
      <c r="E10" s="5" t="s">
        <v>8</v>
      </c>
      <c r="F10" s="5"/>
      <c r="G10" s="5" t="s">
        <v>8</v>
      </c>
    </row>
    <row r="11" spans="5:7" ht="12.75">
      <c r="E11" s="42" t="s">
        <v>91</v>
      </c>
      <c r="G11" s="42" t="s">
        <v>91</v>
      </c>
    </row>
    <row r="12" spans="1:7" ht="12.75">
      <c r="A12" s="1" t="s">
        <v>98</v>
      </c>
      <c r="E12" s="42"/>
      <c r="G12" s="35"/>
    </row>
    <row r="13" spans="1:7" ht="12.75">
      <c r="A13" s="1" t="s">
        <v>20</v>
      </c>
      <c r="E13" s="12"/>
      <c r="F13" s="12"/>
      <c r="G13" s="13"/>
    </row>
    <row r="14" spans="1:15" ht="12.75">
      <c r="A14" s="2" t="s">
        <v>21</v>
      </c>
      <c r="E14" s="12">
        <f>'[2]BS'!$S$18</f>
        <v>73306</v>
      </c>
      <c r="F14" s="12"/>
      <c r="G14" s="12">
        <f>'[3]BS'!$E$13</f>
        <v>77947</v>
      </c>
      <c r="I14" s="7">
        <f>-I15</f>
        <v>360</v>
      </c>
      <c r="J14" s="7"/>
      <c r="K14" s="7"/>
      <c r="L14" s="7"/>
      <c r="M14" s="7"/>
      <c r="N14" s="7">
        <v>-2105</v>
      </c>
      <c r="O14" s="7">
        <f>SUM(I14:N14)</f>
        <v>-1745</v>
      </c>
    </row>
    <row r="15" spans="1:15" ht="12.75">
      <c r="A15" s="2" t="s">
        <v>119</v>
      </c>
      <c r="E15" s="12">
        <f>'[2]BS'!$S$39</f>
        <v>13591</v>
      </c>
      <c r="F15" s="12"/>
      <c r="G15" s="12">
        <f>'[3]BS'!$E$14</f>
        <v>10839</v>
      </c>
      <c r="I15" s="7">
        <v>-360</v>
      </c>
      <c r="J15" s="7"/>
      <c r="K15" s="7"/>
      <c r="L15" s="7"/>
      <c r="M15" s="7"/>
      <c r="N15" s="7">
        <f>-N14</f>
        <v>2105</v>
      </c>
      <c r="O15" s="7">
        <f>SUM(I15:N15)</f>
        <v>1745</v>
      </c>
    </row>
    <row r="16" spans="1:15" ht="12.75" hidden="1">
      <c r="A16" s="2" t="s">
        <v>125</v>
      </c>
      <c r="E16" s="12">
        <f>'[1]BS'!$S$27</f>
        <v>0</v>
      </c>
      <c r="F16" s="12"/>
      <c r="G16" s="12">
        <f>O16</f>
        <v>0</v>
      </c>
      <c r="I16" s="7"/>
      <c r="J16" s="7"/>
      <c r="K16" s="7"/>
      <c r="L16" s="7">
        <f>-L14</f>
        <v>0</v>
      </c>
      <c r="M16" s="7">
        <f>-M14</f>
        <v>0</v>
      </c>
      <c r="N16" s="7"/>
      <c r="O16" s="7">
        <f>SUM(I16:N16)</f>
        <v>0</v>
      </c>
    </row>
    <row r="17" spans="1:7" ht="12.75">
      <c r="A17" s="2" t="s">
        <v>88</v>
      </c>
      <c r="E17" s="12">
        <f>'[2]BS'!$S$38</f>
        <v>337</v>
      </c>
      <c r="F17" s="12"/>
      <c r="G17" s="12">
        <f>'[3]BS'!$E$15</f>
        <v>383</v>
      </c>
    </row>
    <row r="18" spans="5:7" ht="12.75">
      <c r="E18" s="15">
        <f>SUM(E14:E17)</f>
        <v>87234</v>
      </c>
      <c r="F18" s="12"/>
      <c r="G18" s="15">
        <f>SUM(G14:G17)</f>
        <v>89169</v>
      </c>
    </row>
    <row r="19" spans="5:7" ht="12.75">
      <c r="E19" s="12"/>
      <c r="F19" s="12"/>
      <c r="G19" s="12"/>
    </row>
    <row r="20" spans="1:7" ht="12.75">
      <c r="A20" s="1" t="s">
        <v>22</v>
      </c>
      <c r="E20" s="12"/>
      <c r="F20" s="12"/>
      <c r="G20" s="12"/>
    </row>
    <row r="21" spans="1:7" ht="12.75">
      <c r="A21" s="2" t="s">
        <v>57</v>
      </c>
      <c r="E21" s="12">
        <f>'[2]BS'!$S$53</f>
        <v>22087</v>
      </c>
      <c r="F21" s="12"/>
      <c r="G21" s="12">
        <f>'[3]BS'!E19</f>
        <v>30764</v>
      </c>
    </row>
    <row r="22" spans="1:7" ht="12.75">
      <c r="A22" s="2" t="s">
        <v>67</v>
      </c>
      <c r="E22" s="12">
        <f>'[2]BS'!$S$55</f>
        <v>0</v>
      </c>
      <c r="F22" s="12"/>
      <c r="G22" s="12">
        <f>'[3]BS'!E20</f>
        <v>100</v>
      </c>
    </row>
    <row r="23" spans="1:7" ht="12.75">
      <c r="A23" s="2" t="s">
        <v>23</v>
      </c>
      <c r="E23" s="12">
        <f>'[2]BS'!$S$59</f>
        <v>22063</v>
      </c>
      <c r="F23" s="12"/>
      <c r="G23" s="12">
        <f>'[3]BS'!E21</f>
        <v>24429</v>
      </c>
    </row>
    <row r="24" spans="1:7" ht="12.75">
      <c r="A24" s="2" t="s">
        <v>68</v>
      </c>
      <c r="D24" s="5"/>
      <c r="E24" s="19">
        <f>'[2]BS'!$S$62</f>
        <v>1934</v>
      </c>
      <c r="F24" s="14"/>
      <c r="G24" s="12">
        <f>'[3]BS'!E22</f>
        <v>5582</v>
      </c>
    </row>
    <row r="25" spans="1:7" ht="12.75">
      <c r="A25" s="2" t="s">
        <v>69</v>
      </c>
      <c r="D25" s="5"/>
      <c r="E25" s="19">
        <f>'[2]BS'!$S$75</f>
        <v>1360</v>
      </c>
      <c r="F25" s="14"/>
      <c r="G25" s="12">
        <f>'[3]BS'!E23</f>
        <v>1102</v>
      </c>
    </row>
    <row r="26" spans="1:8" ht="12.75">
      <c r="A26" s="2" t="s">
        <v>24</v>
      </c>
      <c r="E26" s="12">
        <f>'[2]BS'!$S$81</f>
        <v>1511</v>
      </c>
      <c r="F26" s="12"/>
      <c r="G26" s="12">
        <f>'[3]BS'!$E$24</f>
        <v>777</v>
      </c>
      <c r="H26" s="17"/>
    </row>
    <row r="27" spans="5:7" ht="12.75">
      <c r="E27" s="15">
        <f>SUM(E21:E26)</f>
        <v>48955</v>
      </c>
      <c r="F27" s="12"/>
      <c r="G27" s="15">
        <f>SUM(G21:G26)</f>
        <v>62754</v>
      </c>
    </row>
    <row r="28" spans="5:7" ht="12.75">
      <c r="E28" s="12"/>
      <c r="F28" s="12"/>
      <c r="G28" s="12"/>
    </row>
    <row r="29" spans="1:7" ht="13.5" thickBot="1">
      <c r="A29" s="1" t="s">
        <v>71</v>
      </c>
      <c r="E29" s="40">
        <f>E27+E18</f>
        <v>136189</v>
      </c>
      <c r="F29" s="12"/>
      <c r="G29" s="40">
        <f>G27+G18</f>
        <v>151923</v>
      </c>
    </row>
    <row r="30" spans="5:7" ht="12.75">
      <c r="E30" s="12"/>
      <c r="F30" s="12"/>
      <c r="G30" s="12"/>
    </row>
    <row r="31" spans="1:7" ht="12.75">
      <c r="A31" s="1" t="s">
        <v>72</v>
      </c>
      <c r="E31" s="12"/>
      <c r="F31" s="12"/>
      <c r="G31" s="12"/>
    </row>
    <row r="32" spans="1:7" ht="12.75">
      <c r="A32" s="1" t="s">
        <v>89</v>
      </c>
      <c r="E32" s="12"/>
      <c r="F32" s="12"/>
      <c r="G32" s="12"/>
    </row>
    <row r="33" spans="1:7" ht="12.75">
      <c r="A33" s="2" t="s">
        <v>29</v>
      </c>
      <c r="E33" s="12">
        <f>'[2]BS'!$S$89</f>
        <v>49000</v>
      </c>
      <c r="F33" s="12"/>
      <c r="G33" s="12">
        <v>49000</v>
      </c>
    </row>
    <row r="34" spans="1:7" ht="12.75">
      <c r="A34" s="2" t="s">
        <v>65</v>
      </c>
      <c r="E34" s="12">
        <f>'[2]BS'!$S$97</f>
        <v>1274</v>
      </c>
      <c r="F34" s="12"/>
      <c r="G34" s="12">
        <v>1274</v>
      </c>
    </row>
    <row r="35" spans="1:8" ht="12.75">
      <c r="A35" s="2" t="s">
        <v>30</v>
      </c>
      <c r="E35" s="12">
        <f>'[2]BS'!$S$124</f>
        <v>22008</v>
      </c>
      <c r="F35" s="12"/>
      <c r="G35" s="12">
        <f>'[3]BS'!$E$33</f>
        <v>19832</v>
      </c>
      <c r="H35" s="17"/>
    </row>
    <row r="36" spans="1:7" ht="12.75">
      <c r="A36" s="2" t="s">
        <v>70</v>
      </c>
      <c r="E36" s="16">
        <f>SUM(E33:E35)</f>
        <v>72282</v>
      </c>
      <c r="F36" s="12"/>
      <c r="G36" s="16">
        <f>SUM(G33:G35)</f>
        <v>70106</v>
      </c>
    </row>
    <row r="37" spans="1:7" ht="12.75">
      <c r="A37" s="2" t="s">
        <v>73</v>
      </c>
      <c r="E37" s="12">
        <f>'[2]BS'!$S$129</f>
        <v>77</v>
      </c>
      <c r="F37" s="12"/>
      <c r="G37" s="12">
        <f>'[3]BS'!$E$35</f>
        <v>139</v>
      </c>
    </row>
    <row r="38" spans="1:7" ht="12.75">
      <c r="A38" s="2" t="s">
        <v>74</v>
      </c>
      <c r="E38" s="15">
        <f>SUM(E36:E37)</f>
        <v>72359</v>
      </c>
      <c r="F38" s="12"/>
      <c r="G38" s="15">
        <f>SUM(G36:G37)</f>
        <v>70245</v>
      </c>
    </row>
    <row r="39" spans="5:7" ht="12.75">
      <c r="E39" s="12"/>
      <c r="F39" s="12"/>
      <c r="G39" s="12"/>
    </row>
    <row r="40" spans="1:7" ht="12.75">
      <c r="A40" s="1" t="s">
        <v>31</v>
      </c>
      <c r="E40" s="12"/>
      <c r="F40" s="12"/>
      <c r="G40" s="12"/>
    </row>
    <row r="41" spans="1:7" ht="12.75">
      <c r="A41" s="2" t="s">
        <v>99</v>
      </c>
      <c r="E41" s="12">
        <f>'[2]BS'!$T$136</f>
        <v>6582</v>
      </c>
      <c r="F41" s="12"/>
      <c r="G41" s="12">
        <f>'[3]BS'!$E$39</f>
        <v>10366</v>
      </c>
    </row>
    <row r="42" spans="1:7" ht="12.75">
      <c r="A42" s="2" t="s">
        <v>75</v>
      </c>
      <c r="E42" s="12">
        <f>'[2]BS'!$S$137</f>
        <v>9158</v>
      </c>
      <c r="F42" s="12"/>
      <c r="G42" s="12">
        <f>'[3]BS'!$E$40</f>
        <v>8906</v>
      </c>
    </row>
    <row r="43" spans="5:7" ht="12.75">
      <c r="E43" s="15">
        <f>SUM(E41:E42)</f>
        <v>15740</v>
      </c>
      <c r="F43" s="7"/>
      <c r="G43" s="15">
        <f>SUM(G41:G42)</f>
        <v>19272</v>
      </c>
    </row>
    <row r="44" spans="5:7" ht="12.75">
      <c r="E44" s="7"/>
      <c r="F44" s="7"/>
      <c r="G44" s="7"/>
    </row>
    <row r="45" spans="1:7" ht="12.75">
      <c r="A45" s="1" t="s">
        <v>25</v>
      </c>
      <c r="E45" s="12"/>
      <c r="F45" s="12"/>
      <c r="G45" s="12"/>
    </row>
    <row r="46" spans="1:7" ht="12.75">
      <c r="A46" s="2" t="s">
        <v>26</v>
      </c>
      <c r="E46" s="12">
        <f>'[2]BS'!$S$146</f>
        <v>7844</v>
      </c>
      <c r="F46" s="12"/>
      <c r="G46" s="12">
        <f>'[3]BS'!E44</f>
        <v>10540</v>
      </c>
    </row>
    <row r="47" spans="1:7" ht="12.75">
      <c r="A47" s="2" t="s">
        <v>27</v>
      </c>
      <c r="E47" s="20">
        <f>'[2]BS'!$S$147</f>
        <v>4327</v>
      </c>
      <c r="F47" s="12"/>
      <c r="G47" s="12">
        <f>'[3]BS'!E45</f>
        <v>4302</v>
      </c>
    </row>
    <row r="48" spans="1:7" ht="12.75">
      <c r="A48" s="2" t="s">
        <v>113</v>
      </c>
      <c r="E48" s="20">
        <f>'[2]BS'!$S$149</f>
        <v>2</v>
      </c>
      <c r="F48" s="12"/>
      <c r="G48" s="12">
        <f>'[3]BS'!E46</f>
        <v>10</v>
      </c>
    </row>
    <row r="49" spans="1:7" ht="12.75">
      <c r="A49" s="2" t="s">
        <v>28</v>
      </c>
      <c r="E49" s="20">
        <f>'[2]BS'!$S$162</f>
        <v>1390</v>
      </c>
      <c r="F49" s="12"/>
      <c r="G49" s="12">
        <f>'[3]BS'!E47</f>
        <v>1433</v>
      </c>
    </row>
    <row r="50" spans="1:7" ht="12.75">
      <c r="A50" s="2" t="s">
        <v>100</v>
      </c>
      <c r="E50" s="20">
        <f>'[2]BS'!$S$171</f>
        <v>24018</v>
      </c>
      <c r="F50" s="12"/>
      <c r="G50" s="12">
        <f>'[3]BS'!E48</f>
        <v>36528</v>
      </c>
    </row>
    <row r="51" spans="1:8" ht="12.75">
      <c r="A51" s="2" t="s">
        <v>64</v>
      </c>
      <c r="E51" s="20">
        <f>'[2]BS'!$S$174</f>
        <v>10509</v>
      </c>
      <c r="F51" s="12"/>
      <c r="G51" s="20">
        <f>'[3]BS'!$E$49</f>
        <v>9593</v>
      </c>
      <c r="H51" s="17"/>
    </row>
    <row r="52" spans="5:7" ht="12.75">
      <c r="E52" s="15">
        <f>SUM(E46:E51)</f>
        <v>48090</v>
      </c>
      <c r="F52" s="12"/>
      <c r="G52" s="15">
        <f>SUM(G46:G51)</f>
        <v>62406</v>
      </c>
    </row>
    <row r="53" spans="5:7" ht="12.75">
      <c r="E53" s="12"/>
      <c r="F53" s="12"/>
      <c r="G53" s="12"/>
    </row>
    <row r="54" spans="1:7" ht="12.75">
      <c r="A54" s="2" t="s">
        <v>76</v>
      </c>
      <c r="E54" s="12">
        <f>E52+E43</f>
        <v>63830</v>
      </c>
      <c r="F54" s="12"/>
      <c r="G54" s="12">
        <f>G52+G43</f>
        <v>81678</v>
      </c>
    </row>
    <row r="55" spans="1:7" ht="13.5" thickBot="1">
      <c r="A55" s="1" t="s">
        <v>77</v>
      </c>
      <c r="E55" s="9">
        <f>E54+E38</f>
        <v>136189</v>
      </c>
      <c r="F55" s="12"/>
      <c r="G55" s="9">
        <f>G54+G38</f>
        <v>151923</v>
      </c>
    </row>
    <row r="56" spans="5:7" ht="12.75">
      <c r="E56" s="12">
        <f>E55-E29</f>
        <v>0</v>
      </c>
      <c r="F56" s="12"/>
      <c r="G56" s="12">
        <f>G55-G29</f>
        <v>0</v>
      </c>
    </row>
    <row r="57" spans="1:7" ht="13.5" thickBot="1">
      <c r="A57" s="2" t="s">
        <v>90</v>
      </c>
      <c r="E57" s="36">
        <f>E36/(E33*2)*100</f>
        <v>73.75714285714285</v>
      </c>
      <c r="F57" s="7"/>
      <c r="G57" s="36">
        <f>G36/(G33*2)*100</f>
        <v>71.53673469387755</v>
      </c>
    </row>
    <row r="58" spans="5:7" ht="12.75">
      <c r="E58" s="7"/>
      <c r="F58" s="7"/>
      <c r="G58" s="7"/>
    </row>
    <row r="59" spans="5:7" ht="12.75">
      <c r="E59" s="7"/>
      <c r="F59" s="7"/>
      <c r="G59" s="7"/>
    </row>
    <row r="60" spans="5:7" ht="12.75">
      <c r="E60" s="7"/>
      <c r="F60" s="7"/>
      <c r="G60" s="7"/>
    </row>
    <row r="61" spans="1:7" ht="12.75">
      <c r="A61" s="1" t="s">
        <v>19</v>
      </c>
      <c r="E61" s="7"/>
      <c r="F61" s="7"/>
      <c r="G61" s="7"/>
    </row>
    <row r="62" spans="1:7" ht="12.75">
      <c r="A62" s="60" t="s">
        <v>128</v>
      </c>
      <c r="B62" s="60"/>
      <c r="C62" s="60"/>
      <c r="D62" s="60"/>
      <c r="E62" s="60"/>
      <c r="F62" s="60"/>
      <c r="G62" s="60"/>
    </row>
    <row r="63" spans="1:7" ht="26.25" customHeight="1">
      <c r="A63" s="60"/>
      <c r="B63" s="60"/>
      <c r="C63" s="60"/>
      <c r="D63" s="60"/>
      <c r="E63" s="60"/>
      <c r="F63" s="60"/>
      <c r="G63" s="60"/>
    </row>
    <row r="64" spans="1:7" ht="12.75" customHeight="1">
      <c r="A64" s="6"/>
      <c r="B64" s="6"/>
      <c r="C64" s="6"/>
      <c r="D64" s="6"/>
      <c r="E64" s="6"/>
      <c r="F64" s="6"/>
      <c r="G64" s="6"/>
    </row>
    <row r="65" spans="1:7" ht="12.75" customHeight="1">
      <c r="A65" s="60" t="s">
        <v>138</v>
      </c>
      <c r="B65" s="60"/>
      <c r="C65" s="60"/>
      <c r="D65" s="60"/>
      <c r="E65" s="60"/>
      <c r="F65" s="60"/>
      <c r="G65" s="60"/>
    </row>
    <row r="66" spans="1:7" ht="12.75" customHeight="1">
      <c r="A66" s="60"/>
      <c r="B66" s="60"/>
      <c r="C66" s="60"/>
      <c r="D66" s="60"/>
      <c r="E66" s="60"/>
      <c r="F66" s="60"/>
      <c r="G66" s="60"/>
    </row>
    <row r="67" spans="1:7" ht="12.75" customHeight="1">
      <c r="A67" s="60"/>
      <c r="B67" s="60"/>
      <c r="C67" s="60"/>
      <c r="D67" s="60"/>
      <c r="E67" s="60"/>
      <c r="F67" s="60"/>
      <c r="G67" s="60"/>
    </row>
    <row r="68" spans="1:7" ht="12.75" customHeight="1">
      <c r="A68" s="60"/>
      <c r="B68" s="60"/>
      <c r="C68" s="60"/>
      <c r="D68" s="60"/>
      <c r="E68" s="60"/>
      <c r="F68" s="60"/>
      <c r="G68" s="60"/>
    </row>
    <row r="69" spans="1:7" ht="12.75" customHeight="1">
      <c r="A69" s="6"/>
      <c r="B69" s="6"/>
      <c r="C69" s="6"/>
      <c r="D69" s="6"/>
      <c r="E69" s="6"/>
      <c r="F69" s="6"/>
      <c r="G69" s="6"/>
    </row>
  </sheetData>
  <mergeCells count="2">
    <mergeCell ref="A62:G63"/>
    <mergeCell ref="A65:G68"/>
  </mergeCells>
  <printOptions/>
  <pageMargins left="0.75" right="0.75" top="1" bottom="0.74" header="0.5" footer="0.5"/>
  <pageSetup firstPageNumber="2" useFirstPageNumber="1" horizontalDpi="300" verticalDpi="300" orientation="portrait" paperSize="9" r:id="rId1"/>
  <headerFooter alignWithMargins="0">
    <oddFooter>&amp;R&amp;"Times New Roman,Regular"- &amp;P -</oddFooter>
  </headerFooter>
  <rowBreaks count="2" manualBreakCount="2">
    <brk id="57" max="6" man="1"/>
    <brk id="68" max="6" man="1"/>
  </rowBreaks>
</worksheet>
</file>

<file path=xl/worksheets/sheet3.xml><?xml version="1.0" encoding="utf-8"?>
<worksheet xmlns="http://schemas.openxmlformats.org/spreadsheetml/2006/main" xmlns:r="http://schemas.openxmlformats.org/officeDocument/2006/relationships">
  <dimension ref="A1:K67"/>
  <sheetViews>
    <sheetView view="pageBreakPreview" zoomScale="85" zoomScaleSheetLayoutView="85" workbookViewId="0" topLeftCell="A39">
      <selection activeCell="F70" sqref="F70"/>
    </sheetView>
  </sheetViews>
  <sheetFormatPr defaultColWidth="9.140625" defaultRowHeight="12.75"/>
  <cols>
    <col min="1" max="2" width="3.8515625" style="2" customWidth="1"/>
    <col min="3" max="3" width="42.28125" style="2" customWidth="1"/>
    <col min="4" max="4" width="4.57421875" style="2" customWidth="1"/>
    <col min="5" max="5" width="1.8515625" style="2" customWidth="1"/>
    <col min="6" max="6" width="13.140625" style="2" customWidth="1"/>
    <col min="7" max="7" width="1.8515625" style="2" customWidth="1"/>
    <col min="8" max="8" width="13.7109375" style="2" customWidth="1"/>
    <col min="9" max="9" width="9.140625" style="2" customWidth="1"/>
    <col min="10" max="11" width="11.57421875" style="12" bestFit="1" customWidth="1"/>
    <col min="12" max="16384" width="9.140625" style="2" customWidth="1"/>
  </cols>
  <sheetData>
    <row r="1" spans="1:4" ht="15.75">
      <c r="A1" s="27" t="str">
        <f>'IS'!A1</f>
        <v>RESINTECH BERHAD ( 341662-X)</v>
      </c>
      <c r="B1" s="27"/>
      <c r="C1" s="27"/>
      <c r="D1" s="1"/>
    </row>
    <row r="2" ht="12.75">
      <c r="F2" s="45"/>
    </row>
    <row r="3" spans="1:4" ht="12.75">
      <c r="A3" s="1" t="s">
        <v>114</v>
      </c>
      <c r="B3" s="1"/>
      <c r="D3" s="1"/>
    </row>
    <row r="4" spans="1:4" ht="12.75">
      <c r="A4" s="1" t="str">
        <f>'IS'!A4</f>
        <v>For The Period Ended 31 Aug 2009</v>
      </c>
      <c r="B4" s="1"/>
      <c r="D4" s="1"/>
    </row>
    <row r="5" spans="1:4" ht="12.75">
      <c r="A5" s="2" t="s">
        <v>10</v>
      </c>
      <c r="D5" s="1"/>
    </row>
    <row r="6" ht="12.75">
      <c r="D6" s="1"/>
    </row>
    <row r="7" spans="4:8" ht="12.75">
      <c r="D7" s="1"/>
      <c r="F7" s="4" t="s">
        <v>2</v>
      </c>
      <c r="H7" s="4" t="s">
        <v>5</v>
      </c>
    </row>
    <row r="8" spans="1:8" ht="12.75">
      <c r="A8" s="1"/>
      <c r="B8" s="1"/>
      <c r="D8" s="1"/>
      <c r="F8" s="4" t="s">
        <v>3</v>
      </c>
      <c r="H8" s="4" t="s">
        <v>3</v>
      </c>
    </row>
    <row r="9" spans="1:8" ht="12.75">
      <c r="A9" s="1"/>
      <c r="B9" s="1"/>
      <c r="D9" s="1"/>
      <c r="F9" s="4" t="s">
        <v>96</v>
      </c>
      <c r="H9" s="4" t="s">
        <v>96</v>
      </c>
    </row>
    <row r="10" spans="1:8" ht="12.75">
      <c r="A10" s="1"/>
      <c r="B10" s="1"/>
      <c r="E10" s="3"/>
      <c r="F10" s="5" t="str">
        <f>'BS'!E9</f>
        <v>31 Aug 2009</v>
      </c>
      <c r="G10" s="5"/>
      <c r="H10" s="33" t="str">
        <f>'IS'!H13</f>
        <v>31 Aug 2008</v>
      </c>
    </row>
    <row r="11" spans="4:11" ht="12.75">
      <c r="D11" s="1" t="s">
        <v>17</v>
      </c>
      <c r="F11" s="5" t="s">
        <v>8</v>
      </c>
      <c r="G11" s="5"/>
      <c r="H11" s="5" t="s">
        <v>8</v>
      </c>
      <c r="K11" s="47"/>
    </row>
    <row r="12" spans="4:8" ht="12.75">
      <c r="D12" s="1"/>
      <c r="F12" s="4" t="s">
        <v>91</v>
      </c>
      <c r="G12" s="5"/>
      <c r="H12" s="4" t="s">
        <v>91</v>
      </c>
    </row>
    <row r="13" spans="4:8" ht="12.75">
      <c r="D13" s="10"/>
      <c r="E13" s="10"/>
      <c r="F13" s="12"/>
      <c r="G13" s="12"/>
      <c r="H13" s="35"/>
    </row>
    <row r="14" spans="1:3" ht="12.75">
      <c r="A14" s="18" t="s">
        <v>105</v>
      </c>
      <c r="B14" s="18"/>
      <c r="C14" s="10"/>
    </row>
    <row r="15" spans="1:8" ht="12.75">
      <c r="A15" s="10" t="s">
        <v>15</v>
      </c>
      <c r="B15" s="10"/>
      <c r="C15" s="10"/>
      <c r="D15" s="10"/>
      <c r="E15" s="10"/>
      <c r="F15" s="12">
        <f>'[2]CFS'!$F$10</f>
        <v>2498</v>
      </c>
      <c r="G15" s="12"/>
      <c r="H15" s="13">
        <f>'[3]Cashflow'!$F$14</f>
        <v>2027</v>
      </c>
    </row>
    <row r="16" spans="1:8" ht="12.75">
      <c r="A16" s="10" t="s">
        <v>41</v>
      </c>
      <c r="B16" s="10"/>
      <c r="C16" s="10"/>
      <c r="D16" s="10"/>
      <c r="E16" s="10"/>
      <c r="F16" s="20"/>
      <c r="G16" s="20"/>
      <c r="H16" s="20"/>
    </row>
    <row r="17" spans="1:8" ht="12.75">
      <c r="A17" s="10"/>
      <c r="B17" s="10"/>
      <c r="C17" s="10"/>
      <c r="D17" s="10"/>
      <c r="E17" s="10"/>
      <c r="F17" s="20"/>
      <c r="G17" s="20"/>
      <c r="H17" s="13"/>
    </row>
    <row r="18" spans="1:8" ht="12.75">
      <c r="A18" s="10"/>
      <c r="B18" s="10"/>
      <c r="C18" s="10" t="s">
        <v>82</v>
      </c>
      <c r="D18" s="10"/>
      <c r="E18" s="10"/>
      <c r="F18" s="20">
        <v>0</v>
      </c>
      <c r="G18" s="20"/>
      <c r="H18" s="13">
        <f>'[3]Cashflow'!$F$17</f>
        <v>-45</v>
      </c>
    </row>
    <row r="19" spans="1:8" ht="12.75">
      <c r="A19" s="10"/>
      <c r="B19" s="10"/>
      <c r="C19" s="10" t="s">
        <v>92</v>
      </c>
      <c r="D19" s="10"/>
      <c r="E19" s="10"/>
      <c r="F19" s="20">
        <f>'[2]CFS'!$F$14</f>
        <v>23</v>
      </c>
      <c r="G19" s="20"/>
      <c r="H19" s="13">
        <f>'[3]Cashflow'!$F$19</f>
        <v>23</v>
      </c>
    </row>
    <row r="20" spans="1:8" ht="12.75">
      <c r="A20" s="10"/>
      <c r="B20" s="10"/>
      <c r="C20" s="10" t="s">
        <v>116</v>
      </c>
      <c r="D20" s="10"/>
      <c r="E20" s="10"/>
      <c r="F20" s="20">
        <f>'[2]CFS'!$F$15</f>
        <v>107</v>
      </c>
      <c r="G20" s="20"/>
      <c r="H20" s="21">
        <f>'[3]Cashflow'!$F$20</f>
        <v>77</v>
      </c>
    </row>
    <row r="21" spans="1:8" ht="12.75">
      <c r="A21" s="10"/>
      <c r="B21" s="10"/>
      <c r="C21" s="10" t="s">
        <v>102</v>
      </c>
      <c r="D21" s="10"/>
      <c r="E21" s="10"/>
      <c r="F21" s="20">
        <f>'[2]CFS'!$F$18</f>
        <v>1</v>
      </c>
      <c r="G21" s="20"/>
      <c r="H21" s="13">
        <v>0</v>
      </c>
    </row>
    <row r="22" spans="1:8" ht="12.75">
      <c r="A22" s="10"/>
      <c r="B22" s="10"/>
      <c r="C22" s="10" t="s">
        <v>42</v>
      </c>
      <c r="D22" s="10"/>
      <c r="E22" s="10"/>
      <c r="F22" s="20">
        <f>'[2]CFS'!$F$17</f>
        <v>4037</v>
      </c>
      <c r="G22" s="20"/>
      <c r="H22" s="13">
        <f>'[3]Cashflow'!$F$22</f>
        <v>3437</v>
      </c>
    </row>
    <row r="23" spans="1:8" ht="12.75">
      <c r="A23" s="10"/>
      <c r="B23" s="10"/>
      <c r="C23" s="10" t="s">
        <v>106</v>
      </c>
      <c r="D23" s="10"/>
      <c r="E23" s="10"/>
      <c r="F23" s="20">
        <f>'[2]CFS'!$F$19</f>
        <v>-267</v>
      </c>
      <c r="G23" s="20"/>
      <c r="H23" s="13">
        <v>0</v>
      </c>
    </row>
    <row r="24" spans="1:9" ht="12.75">
      <c r="A24" s="10"/>
      <c r="B24" s="10"/>
      <c r="C24" s="10" t="s">
        <v>43</v>
      </c>
      <c r="D24" s="10"/>
      <c r="E24" s="10"/>
      <c r="F24" s="22">
        <f>-'[2]CFS'!$F$20</f>
        <v>1171</v>
      </c>
      <c r="G24" s="20"/>
      <c r="H24" s="31">
        <f>'[3]Cashflow'!$F$24</f>
        <v>1375</v>
      </c>
      <c r="I24" s="17">
        <f>F24-2012</f>
        <v>-841</v>
      </c>
    </row>
    <row r="25" spans="1:11" ht="12.75">
      <c r="A25" s="10" t="s">
        <v>44</v>
      </c>
      <c r="B25" s="10"/>
      <c r="C25" s="10"/>
      <c r="D25" s="10"/>
      <c r="E25" s="10"/>
      <c r="F25" s="20">
        <f>SUM(F15:F24)</f>
        <v>7570</v>
      </c>
      <c r="G25" s="20"/>
      <c r="H25" s="20">
        <f>SUM(H15:H24)</f>
        <v>6894</v>
      </c>
      <c r="J25" s="20"/>
      <c r="K25" s="20"/>
    </row>
    <row r="26" spans="1:11" ht="12.75">
      <c r="A26" s="10"/>
      <c r="B26" s="10"/>
      <c r="C26" s="10" t="s">
        <v>57</v>
      </c>
      <c r="D26" s="10"/>
      <c r="E26" s="10"/>
      <c r="F26" s="20">
        <f>'[2]CFS'!$F$25</f>
        <v>2881</v>
      </c>
      <c r="G26" s="20"/>
      <c r="H26" s="13">
        <f>'[3]Cashflow'!$F$26</f>
        <v>-4503</v>
      </c>
      <c r="J26" s="20"/>
      <c r="K26" s="20"/>
    </row>
    <row r="27" spans="1:11" ht="12.75">
      <c r="A27" s="10"/>
      <c r="B27" s="10"/>
      <c r="C27" s="10" t="s">
        <v>83</v>
      </c>
      <c r="D27" s="10"/>
      <c r="E27" s="10"/>
      <c r="F27" s="20">
        <f>'[2]CFS'!$F$28</f>
        <v>26</v>
      </c>
      <c r="G27" s="20"/>
      <c r="H27" s="13">
        <f>'[3]Cashflow'!$F$27</f>
        <v>168</v>
      </c>
      <c r="J27" s="20"/>
      <c r="K27" s="20"/>
    </row>
    <row r="28" spans="1:11" ht="12.75">
      <c r="A28" s="10"/>
      <c r="B28" s="10"/>
      <c r="C28" s="10" t="s">
        <v>45</v>
      </c>
      <c r="D28" s="10"/>
      <c r="E28" s="10"/>
      <c r="F28" s="20">
        <f>'[2]CFS'!$F$26</f>
        <v>-3510</v>
      </c>
      <c r="G28" s="20"/>
      <c r="H28" s="13">
        <f>'[3]Cashflow'!$F$28</f>
        <v>1397</v>
      </c>
      <c r="J28" s="20"/>
      <c r="K28" s="20"/>
    </row>
    <row r="29" spans="1:11" ht="12.75">
      <c r="A29" s="10"/>
      <c r="B29" s="10"/>
      <c r="C29" s="10" t="s">
        <v>46</v>
      </c>
      <c r="D29" s="10"/>
      <c r="E29" s="11"/>
      <c r="F29" s="23">
        <f>'[2]CFS'!$F$27</f>
        <v>2122</v>
      </c>
      <c r="G29" s="24"/>
      <c r="H29" s="31">
        <f>'[3]Cashflow'!$F$29</f>
        <v>4652</v>
      </c>
      <c r="J29" s="48"/>
      <c r="K29" s="48"/>
    </row>
    <row r="30" spans="1:11" ht="12.75">
      <c r="A30" s="10" t="s">
        <v>107</v>
      </c>
      <c r="B30" s="10"/>
      <c r="C30" s="10"/>
      <c r="D30" s="10"/>
      <c r="E30" s="10"/>
      <c r="F30" s="20">
        <f>SUM(F25:F29)</f>
        <v>9089</v>
      </c>
      <c r="G30" s="20"/>
      <c r="H30" s="20">
        <f>SUM(H25:H29)</f>
        <v>8608</v>
      </c>
      <c r="J30" s="20"/>
      <c r="K30" s="20"/>
    </row>
    <row r="31" spans="3:11" ht="12.75">
      <c r="C31" s="10" t="s">
        <v>48</v>
      </c>
      <c r="D31" s="10"/>
      <c r="E31" s="10"/>
      <c r="F31" s="20">
        <f>-'[2]CFS'!$F$33</f>
        <v>-1171</v>
      </c>
      <c r="G31" s="20"/>
      <c r="H31" s="13">
        <f>'[3]Cashflow'!$F$31</f>
        <v>-1375</v>
      </c>
      <c r="J31" s="20"/>
      <c r="K31" s="20"/>
    </row>
    <row r="32" spans="3:11" ht="12.75">
      <c r="C32" s="10" t="s">
        <v>47</v>
      </c>
      <c r="D32" s="10"/>
      <c r="E32" s="10"/>
      <c r="F32" s="20">
        <f>'[2]CFS'!$F$32</f>
        <v>-539</v>
      </c>
      <c r="G32" s="20"/>
      <c r="H32" s="13">
        <f>'[3]Cashflow'!$F$32</f>
        <v>-377</v>
      </c>
      <c r="J32" s="20"/>
      <c r="K32" s="20"/>
    </row>
    <row r="33" spans="1:11" ht="12.75">
      <c r="A33" s="10" t="s">
        <v>108</v>
      </c>
      <c r="B33" s="10"/>
      <c r="C33" s="10"/>
      <c r="D33" s="10"/>
      <c r="E33" s="10"/>
      <c r="F33" s="25">
        <f>SUM(F30:F32)</f>
        <v>7379</v>
      </c>
      <c r="G33" s="20"/>
      <c r="H33" s="25">
        <f>SUM(H30:H32)</f>
        <v>6856</v>
      </c>
      <c r="J33" s="20"/>
      <c r="K33" s="20"/>
    </row>
    <row r="34" spans="1:11" ht="12.75">
      <c r="A34" s="18"/>
      <c r="B34" s="18"/>
      <c r="C34" s="10"/>
      <c r="D34" s="10"/>
      <c r="E34" s="10"/>
      <c r="F34" s="20"/>
      <c r="G34" s="20"/>
      <c r="H34" s="20"/>
      <c r="J34" s="20"/>
      <c r="K34" s="20"/>
    </row>
    <row r="35" spans="1:11" ht="12.75">
      <c r="A35" s="18" t="s">
        <v>93</v>
      </c>
      <c r="B35" s="18"/>
      <c r="C35" s="10"/>
      <c r="D35" s="10"/>
      <c r="E35" s="10"/>
      <c r="F35" s="20"/>
      <c r="G35" s="20"/>
      <c r="H35" s="20"/>
      <c r="J35" s="20"/>
      <c r="K35" s="20"/>
    </row>
    <row r="36" spans="3:11" ht="12.75">
      <c r="C36" s="10"/>
      <c r="D36" s="10"/>
      <c r="E36" s="10"/>
      <c r="F36" s="21"/>
      <c r="G36" s="20"/>
      <c r="H36" s="13"/>
      <c r="J36" s="21"/>
      <c r="K36" s="21"/>
    </row>
    <row r="37" spans="3:11" ht="12.75">
      <c r="C37" s="10" t="s">
        <v>109</v>
      </c>
      <c r="D37" s="10"/>
      <c r="E37" s="10"/>
      <c r="F37" s="21">
        <f>'[2]CFS'!$F$38</f>
        <v>578</v>
      </c>
      <c r="G37" s="20"/>
      <c r="H37" s="13">
        <v>0</v>
      </c>
      <c r="J37" s="21"/>
      <c r="K37" s="21"/>
    </row>
    <row r="38" spans="3:11" ht="12.75">
      <c r="C38" s="10" t="s">
        <v>49</v>
      </c>
      <c r="D38" s="10"/>
      <c r="E38" s="10"/>
      <c r="F38" s="21">
        <f>'[2]CFS'!$F$40</f>
        <v>-548</v>
      </c>
      <c r="G38" s="20"/>
      <c r="H38" s="13">
        <f>'[3]Cashflow'!$F$39</f>
        <v>-3175</v>
      </c>
      <c r="J38" s="21" t="e">
        <f>-#REF!</f>
        <v>#REF!</v>
      </c>
      <c r="K38" s="21"/>
    </row>
    <row r="39" spans="1:11" ht="12.75">
      <c r="A39" s="10" t="s">
        <v>110</v>
      </c>
      <c r="B39" s="10"/>
      <c r="C39" s="10"/>
      <c r="D39" s="10"/>
      <c r="E39" s="10"/>
      <c r="F39" s="25">
        <f>SUM(F36:F38)</f>
        <v>30</v>
      </c>
      <c r="G39" s="20"/>
      <c r="H39" s="25">
        <f>SUM(H36:H38)</f>
        <v>-3175</v>
      </c>
      <c r="J39" s="20"/>
      <c r="K39" s="20"/>
    </row>
    <row r="40" spans="1:11" ht="12.75">
      <c r="A40" s="10"/>
      <c r="B40" s="10"/>
      <c r="C40" s="10"/>
      <c r="D40" s="10"/>
      <c r="E40" s="10"/>
      <c r="F40" s="20"/>
      <c r="G40" s="20"/>
      <c r="H40" s="20"/>
      <c r="J40" s="20"/>
      <c r="K40" s="20"/>
    </row>
    <row r="41" spans="1:11" ht="12.75">
      <c r="A41" s="18" t="s">
        <v>112</v>
      </c>
      <c r="B41" s="18"/>
      <c r="C41" s="10"/>
      <c r="D41" s="10"/>
      <c r="E41" s="10"/>
      <c r="F41" s="20"/>
      <c r="G41" s="20"/>
      <c r="H41" s="20"/>
      <c r="J41" s="20"/>
      <c r="K41" s="20"/>
    </row>
    <row r="42" spans="1:11" ht="12.75">
      <c r="A42" s="18"/>
      <c r="B42" s="18"/>
      <c r="C42" s="10" t="s">
        <v>136</v>
      </c>
      <c r="D42" s="10"/>
      <c r="E42" s="10"/>
      <c r="F42" s="20"/>
      <c r="G42" s="20"/>
      <c r="H42" s="20">
        <f>'[3]Cashflow'!$F$43</f>
        <v>-1956</v>
      </c>
      <c r="J42" s="20"/>
      <c r="K42" s="20"/>
    </row>
    <row r="43" spans="1:11" ht="12.75">
      <c r="A43" s="18"/>
      <c r="B43" s="18"/>
      <c r="C43" s="10" t="s">
        <v>84</v>
      </c>
      <c r="D43" s="10"/>
      <c r="E43" s="10"/>
      <c r="F43" s="20">
        <f>'[2]CFS'!$F$48</f>
        <v>583</v>
      </c>
      <c r="G43" s="20"/>
      <c r="H43" s="13">
        <f>'[3]Cashflow'!$F$44</f>
        <v>0</v>
      </c>
      <c r="J43" s="20"/>
      <c r="K43" s="20"/>
    </row>
    <row r="44" spans="1:11" ht="12.75">
      <c r="A44" s="18"/>
      <c r="B44" s="18"/>
      <c r="C44" s="10" t="s">
        <v>132</v>
      </c>
      <c r="D44" s="10"/>
      <c r="E44" s="10"/>
      <c r="F44" s="20">
        <f>'[2]CFS'!$F$50</f>
        <v>-6746</v>
      </c>
      <c r="G44" s="20"/>
      <c r="H44" s="13">
        <f>'[3]Cashflow'!$F$45</f>
        <v>-429</v>
      </c>
      <c r="J44" s="20"/>
      <c r="K44" s="20"/>
    </row>
    <row r="45" spans="1:11" ht="12.75" hidden="1">
      <c r="A45" s="18"/>
      <c r="B45" s="18"/>
      <c r="C45" s="10" t="s">
        <v>117</v>
      </c>
      <c r="D45" s="10"/>
      <c r="E45" s="10"/>
      <c r="F45" s="20"/>
      <c r="G45" s="20"/>
      <c r="H45" s="13">
        <v>0</v>
      </c>
      <c r="J45" s="20"/>
      <c r="K45" s="20"/>
    </row>
    <row r="46" spans="1:11" ht="12.75" hidden="1">
      <c r="A46" s="18"/>
      <c r="B46" s="18"/>
      <c r="C46" s="10" t="s">
        <v>118</v>
      </c>
      <c r="D46" s="10"/>
      <c r="E46" s="10"/>
      <c r="F46" s="20"/>
      <c r="G46" s="20"/>
      <c r="H46" s="13">
        <v>0</v>
      </c>
      <c r="J46" s="20"/>
      <c r="K46" s="20"/>
    </row>
    <row r="47" spans="1:11" ht="12.75">
      <c r="A47" s="18"/>
      <c r="B47" s="18"/>
      <c r="C47" s="10" t="s">
        <v>94</v>
      </c>
      <c r="D47" s="10"/>
      <c r="E47" s="10"/>
      <c r="F47" s="20">
        <f>'[2]CFS'!$F$51</f>
        <v>-139</v>
      </c>
      <c r="G47" s="20"/>
      <c r="H47" s="13">
        <f>'[3]Cashflow'!$F$48</f>
        <v>-133</v>
      </c>
      <c r="J47" s="20"/>
      <c r="K47" s="20"/>
    </row>
    <row r="48" spans="1:11" ht="12.75">
      <c r="A48" s="18"/>
      <c r="B48" s="18"/>
      <c r="C48" s="10" t="s">
        <v>95</v>
      </c>
      <c r="D48" s="10"/>
      <c r="E48" s="10"/>
      <c r="F48" s="20">
        <f>'[2]CFS'!$F$49</f>
        <v>-2490</v>
      </c>
      <c r="G48" s="20"/>
      <c r="H48" s="13">
        <f>'[3]Cashflow'!$F$49</f>
        <v>-2510</v>
      </c>
      <c r="J48" s="20"/>
      <c r="K48" s="20"/>
    </row>
    <row r="49" spans="1:11" ht="12.75">
      <c r="A49" s="10" t="s">
        <v>111</v>
      </c>
      <c r="B49" s="10"/>
      <c r="D49" s="10"/>
      <c r="E49" s="10"/>
      <c r="F49" s="25">
        <f>SUM(F42:F48)</f>
        <v>-8792</v>
      </c>
      <c r="G49" s="20"/>
      <c r="H49" s="25">
        <f>SUM(H42:H48)</f>
        <v>-5028</v>
      </c>
      <c r="J49" s="20"/>
      <c r="K49" s="20"/>
    </row>
    <row r="50" spans="1:11" ht="12.75">
      <c r="A50" s="10"/>
      <c r="B50" s="10"/>
      <c r="C50" s="10"/>
      <c r="D50" s="10"/>
      <c r="E50" s="10"/>
      <c r="F50" s="20"/>
      <c r="G50" s="20"/>
      <c r="H50" s="20"/>
      <c r="J50" s="20"/>
      <c r="K50" s="20"/>
    </row>
    <row r="51" spans="1:11" ht="12.75">
      <c r="A51" s="18" t="s">
        <v>126</v>
      </c>
      <c r="B51" s="18"/>
      <c r="C51" s="10"/>
      <c r="D51" s="10"/>
      <c r="E51" s="10"/>
      <c r="F51" s="20">
        <f>F49+F39+F33</f>
        <v>-1383</v>
      </c>
      <c r="G51" s="20"/>
      <c r="H51" s="20">
        <f>H49+H39+H33</f>
        <v>-1347</v>
      </c>
      <c r="J51" s="20"/>
      <c r="K51" s="20"/>
    </row>
    <row r="52" spans="1:11" ht="12.75" customHeight="1">
      <c r="A52" s="10" t="s">
        <v>52</v>
      </c>
      <c r="B52" s="10"/>
      <c r="C52" s="10"/>
      <c r="D52" s="10"/>
      <c r="E52" s="10"/>
      <c r="F52" s="20"/>
      <c r="G52" s="20"/>
      <c r="H52" s="20"/>
      <c r="J52" s="20"/>
      <c r="K52" s="20"/>
    </row>
    <row r="53" spans="1:11" ht="12.75">
      <c r="A53" s="18" t="s">
        <v>50</v>
      </c>
      <c r="B53" s="18"/>
      <c r="C53" s="10"/>
      <c r="D53" s="10"/>
      <c r="E53" s="10"/>
      <c r="F53" s="20"/>
      <c r="G53" s="20"/>
      <c r="H53" s="20"/>
      <c r="J53" s="20"/>
      <c r="K53" s="20"/>
    </row>
    <row r="54" spans="3:11" ht="12.75">
      <c r="C54" s="18" t="s">
        <v>127</v>
      </c>
      <c r="D54" s="10"/>
      <c r="E54" s="10"/>
      <c r="F54" s="21">
        <f>'[2]CFS'!$F$58</f>
        <v>-7615</v>
      </c>
      <c r="G54" s="20"/>
      <c r="H54" s="13">
        <f>'[3]Cashflow'!$F$55</f>
        <v>-7469</v>
      </c>
      <c r="J54" s="21"/>
      <c r="K54" s="21"/>
    </row>
    <row r="55" spans="1:11" ht="12.75" customHeight="1">
      <c r="A55" s="10"/>
      <c r="B55" s="10"/>
      <c r="C55" s="10"/>
      <c r="D55" s="10"/>
      <c r="E55" s="10"/>
      <c r="F55" s="22"/>
      <c r="G55" s="20"/>
      <c r="H55" s="22"/>
      <c r="J55" s="20"/>
      <c r="K55" s="20"/>
    </row>
    <row r="56" spans="1:11" ht="12.75">
      <c r="A56" s="18" t="s">
        <v>51</v>
      </c>
      <c r="B56" s="18"/>
      <c r="C56" s="10"/>
      <c r="D56" s="10"/>
      <c r="E56" s="10"/>
      <c r="F56" s="20"/>
      <c r="G56" s="20"/>
      <c r="H56" s="20"/>
      <c r="J56" s="20"/>
      <c r="K56" s="20"/>
    </row>
    <row r="57" spans="3:11" ht="13.5" thickBot="1">
      <c r="C57" s="18" t="s">
        <v>142</v>
      </c>
      <c r="D57" s="10" t="s">
        <v>122</v>
      </c>
      <c r="E57" s="10"/>
      <c r="F57" s="26">
        <f>SUM(F51:F55)</f>
        <v>-8998</v>
      </c>
      <c r="G57" s="20"/>
      <c r="H57" s="26">
        <f>SUM(H51:H55)</f>
        <v>-8816</v>
      </c>
      <c r="I57" s="2">
        <f>'BS'!G26-'BS'!G51</f>
        <v>-8816</v>
      </c>
      <c r="J57" s="20"/>
      <c r="K57" s="20"/>
    </row>
    <row r="58" spans="4:8" ht="12.75">
      <c r="D58" s="10"/>
      <c r="E58" s="10"/>
      <c r="F58" s="12">
        <f>F57-('BS'!E26-'BS'!E51)</f>
        <v>0</v>
      </c>
      <c r="G58" s="12"/>
      <c r="H58" s="13"/>
    </row>
    <row r="59" spans="1:8" ht="15.75">
      <c r="A59" s="27"/>
      <c r="B59" s="27"/>
      <c r="C59" s="27"/>
      <c r="D59" s="10"/>
      <c r="E59" s="10"/>
      <c r="F59" s="12"/>
      <c r="G59" s="12"/>
      <c r="H59" s="13"/>
    </row>
    <row r="60" spans="1:8" ht="12.75">
      <c r="A60" s="10"/>
      <c r="B60" s="10"/>
      <c r="C60" s="10"/>
      <c r="D60" s="10"/>
      <c r="E60" s="10"/>
      <c r="F60" s="12"/>
      <c r="G60" s="12"/>
      <c r="H60" s="13"/>
    </row>
    <row r="61" spans="1:8" ht="12.75">
      <c r="A61" s="10"/>
      <c r="B61" s="10"/>
      <c r="C61" s="10"/>
      <c r="D61" s="10"/>
      <c r="E61" s="10"/>
      <c r="F61" s="12"/>
      <c r="G61" s="12"/>
      <c r="H61" s="13"/>
    </row>
    <row r="62" spans="1:8" ht="12.75">
      <c r="A62" s="1" t="s">
        <v>19</v>
      </c>
      <c r="B62" s="1"/>
      <c r="F62" s="7"/>
      <c r="G62" s="7"/>
      <c r="H62" s="7"/>
    </row>
    <row r="63" spans="1:8" ht="12.75">
      <c r="A63" s="60" t="s">
        <v>137</v>
      </c>
      <c r="B63" s="60"/>
      <c r="C63" s="60"/>
      <c r="D63" s="60"/>
      <c r="E63" s="60"/>
      <c r="F63" s="60"/>
      <c r="G63" s="60"/>
      <c r="H63" s="60"/>
    </row>
    <row r="64" spans="1:8" ht="26.25" customHeight="1">
      <c r="A64" s="60"/>
      <c r="B64" s="60"/>
      <c r="C64" s="60"/>
      <c r="D64" s="60"/>
      <c r="E64" s="60"/>
      <c r="F64" s="60"/>
      <c r="G64" s="60"/>
      <c r="H64" s="60"/>
    </row>
    <row r="67" spans="1:9" ht="12.75">
      <c r="A67" s="60"/>
      <c r="B67" s="60"/>
      <c r="C67" s="60"/>
      <c r="D67" s="60"/>
      <c r="E67" s="60"/>
      <c r="F67" s="60"/>
      <c r="G67" s="60"/>
      <c r="H67" s="60"/>
      <c r="I67" s="6"/>
    </row>
  </sheetData>
  <mergeCells count="2">
    <mergeCell ref="A63:H64"/>
    <mergeCell ref="A67:H67"/>
  </mergeCells>
  <printOptions/>
  <pageMargins left="0.75" right="0.75" top="1" bottom="0.6" header="0.5" footer="0.5"/>
  <pageSetup firstPageNumber="5" useFirstPageNumber="1" horizontalDpi="300" verticalDpi="300" orientation="portrait" paperSize="9" r:id="rId1"/>
  <headerFooter alignWithMargins="0">
    <oddFooter>&amp;R&amp;"Times New Roman,Regular"- &amp;P -</oddFooter>
  </headerFooter>
  <rowBreaks count="1" manualBreakCount="1">
    <brk id="57" max="7" man="1"/>
  </rowBreaks>
</worksheet>
</file>

<file path=xl/worksheets/sheet4.xml><?xml version="1.0" encoding="utf-8"?>
<worksheet xmlns="http://schemas.openxmlformats.org/spreadsheetml/2006/main" xmlns:r="http://schemas.openxmlformats.org/officeDocument/2006/relationships">
  <dimension ref="A1:N37"/>
  <sheetViews>
    <sheetView view="pageBreakPreview" zoomScaleSheetLayoutView="100" workbookViewId="0" topLeftCell="A1">
      <selection activeCell="A25" sqref="A25"/>
    </sheetView>
  </sheetViews>
  <sheetFormatPr defaultColWidth="9.140625" defaultRowHeight="12.75"/>
  <cols>
    <col min="1" max="1" width="3.8515625" style="2" customWidth="1"/>
    <col min="2" max="2" width="22.00390625" style="2" customWidth="1"/>
    <col min="3" max="3" width="9.28125" style="2" customWidth="1"/>
    <col min="4" max="4" width="0.9921875" style="2" customWidth="1"/>
    <col min="5" max="5" width="9.28125" style="2" customWidth="1"/>
    <col min="6" max="6" width="1.1484375" style="2" customWidth="1"/>
    <col min="7" max="7" width="9.28125" style="2" customWidth="1"/>
    <col min="8" max="8" width="0.85546875" style="2" customWidth="1"/>
    <col min="9" max="9" width="9.28125" style="2" customWidth="1"/>
    <col min="10" max="10" width="0.85546875" style="2" customWidth="1"/>
    <col min="11" max="11" width="9.28125" style="2" customWidth="1"/>
    <col min="12" max="12" width="0.85546875" style="2" customWidth="1"/>
    <col min="13" max="13" width="9.28125" style="2" customWidth="1"/>
    <col min="14" max="16384" width="9.140625" style="2" customWidth="1"/>
  </cols>
  <sheetData>
    <row r="1" spans="1:5" ht="15.75">
      <c r="A1" s="27" t="str">
        <f>'IS'!A1</f>
        <v>RESINTECH BERHAD ( 341662-X)</v>
      </c>
      <c r="B1" s="27"/>
      <c r="E1" s="1"/>
    </row>
    <row r="3" spans="1:5" ht="12.75">
      <c r="A3" s="1" t="s">
        <v>40</v>
      </c>
      <c r="E3" s="1"/>
    </row>
    <row r="4" spans="1:5" ht="12.75">
      <c r="A4" s="1" t="str">
        <f>'IS'!A4</f>
        <v>For The Period Ended 31 Aug 2009</v>
      </c>
      <c r="E4" s="1"/>
    </row>
    <row r="5" spans="1:5" ht="12.75">
      <c r="A5" s="2" t="s">
        <v>10</v>
      </c>
      <c r="E5" s="1"/>
    </row>
    <row r="6" ht="12.75">
      <c r="E6" s="1"/>
    </row>
    <row r="7" ht="12.75">
      <c r="E7" s="1"/>
    </row>
    <row r="8" spans="5:7" ht="12.75">
      <c r="E8" s="42" t="s">
        <v>81</v>
      </c>
      <c r="G8" s="42" t="s">
        <v>35</v>
      </c>
    </row>
    <row r="9" ht="12.75">
      <c r="E9" s="1"/>
    </row>
    <row r="10" spans="1:11" ht="12.75">
      <c r="A10" s="1"/>
      <c r="C10" s="4" t="s">
        <v>36</v>
      </c>
      <c r="E10" s="4" t="s">
        <v>36</v>
      </c>
      <c r="F10" s="4"/>
      <c r="G10" s="4" t="s">
        <v>33</v>
      </c>
      <c r="H10" s="4"/>
      <c r="I10" s="4"/>
      <c r="J10" s="4"/>
      <c r="K10" s="4" t="s">
        <v>78</v>
      </c>
    </row>
    <row r="11" spans="3:13" ht="12.75">
      <c r="C11" s="4" t="s">
        <v>37</v>
      </c>
      <c r="E11" s="4" t="s">
        <v>80</v>
      </c>
      <c r="F11" s="4"/>
      <c r="G11" s="4" t="s">
        <v>34</v>
      </c>
      <c r="H11" s="4"/>
      <c r="I11" s="4" t="s">
        <v>101</v>
      </c>
      <c r="J11" s="4"/>
      <c r="K11" s="4" t="s">
        <v>79</v>
      </c>
      <c r="L11" s="5"/>
      <c r="M11" s="4" t="s">
        <v>32</v>
      </c>
    </row>
    <row r="12" spans="3:13" ht="12.75">
      <c r="C12" s="5" t="s">
        <v>8</v>
      </c>
      <c r="E12" s="5" t="s">
        <v>8</v>
      </c>
      <c r="F12" s="5"/>
      <c r="G12" s="5" t="s">
        <v>8</v>
      </c>
      <c r="H12" s="5"/>
      <c r="I12" s="5" t="s">
        <v>8</v>
      </c>
      <c r="J12" s="5"/>
      <c r="K12" s="5" t="s">
        <v>8</v>
      </c>
      <c r="L12" s="5"/>
      <c r="M12" s="5" t="s">
        <v>8</v>
      </c>
    </row>
    <row r="13" spans="3:13" ht="12.75">
      <c r="C13" s="5"/>
      <c r="E13" s="5"/>
      <c r="F13" s="5"/>
      <c r="G13" s="5"/>
      <c r="H13" s="5"/>
      <c r="I13" s="5"/>
      <c r="J13" s="5"/>
      <c r="K13" s="5"/>
      <c r="L13" s="5"/>
      <c r="M13" s="5"/>
    </row>
    <row r="14" spans="1:13" ht="12.75">
      <c r="A14" s="30" t="s">
        <v>123</v>
      </c>
      <c r="F14" s="12"/>
      <c r="G14" s="12"/>
      <c r="H14" s="12"/>
      <c r="I14" s="12"/>
      <c r="J14" s="12"/>
      <c r="K14" s="12"/>
      <c r="L14" s="12"/>
      <c r="M14" s="13"/>
    </row>
    <row r="15" spans="6:13" s="10" customFormat="1" ht="12.75">
      <c r="F15" s="12"/>
      <c r="G15" s="12"/>
      <c r="H15" s="12"/>
      <c r="I15" s="12"/>
      <c r="J15" s="12"/>
      <c r="K15" s="12"/>
      <c r="L15" s="12"/>
      <c r="M15" s="41"/>
    </row>
    <row r="16" spans="1:14" ht="12.75">
      <c r="A16" s="2" t="s">
        <v>120</v>
      </c>
      <c r="C16" s="17">
        <v>49000</v>
      </c>
      <c r="E16" s="17">
        <v>1274</v>
      </c>
      <c r="F16" s="12"/>
      <c r="G16" s="17">
        <v>20122</v>
      </c>
      <c r="H16" s="12"/>
      <c r="I16" s="12">
        <f>SUM(C16:G16)</f>
        <v>70396</v>
      </c>
      <c r="J16" s="12"/>
      <c r="K16" s="17">
        <v>142</v>
      </c>
      <c r="L16" s="12"/>
      <c r="M16" s="17">
        <v>70538</v>
      </c>
      <c r="N16" s="17"/>
    </row>
    <row r="17" spans="1:13" ht="12.75">
      <c r="A17" s="1"/>
      <c r="F17" s="12"/>
      <c r="G17" s="12"/>
      <c r="H17" s="12"/>
      <c r="I17" s="12"/>
      <c r="J17" s="12"/>
      <c r="K17" s="12"/>
      <c r="L17" s="12"/>
      <c r="M17" s="13"/>
    </row>
    <row r="18" spans="1:13" ht="12.75">
      <c r="A18" s="2" t="s">
        <v>58</v>
      </c>
      <c r="C18" s="12">
        <v>0</v>
      </c>
      <c r="D18" s="7" t="s">
        <v>52</v>
      </c>
      <c r="E18" s="12">
        <v>0</v>
      </c>
      <c r="F18" s="37"/>
      <c r="G18" s="28">
        <v>1826</v>
      </c>
      <c r="H18" s="37"/>
      <c r="I18" s="12">
        <f>G18+E18+C18</f>
        <v>1826</v>
      </c>
      <c r="J18" s="37"/>
      <c r="K18" s="28">
        <v>-47</v>
      </c>
      <c r="L18" s="12"/>
      <c r="M18" s="17">
        <f>I18+K18</f>
        <v>1779</v>
      </c>
    </row>
    <row r="19" spans="3:13" ht="12.75">
      <c r="C19" s="7"/>
      <c r="D19" s="7"/>
      <c r="E19" s="7"/>
      <c r="F19" s="12"/>
      <c r="G19" s="12"/>
      <c r="H19" s="12"/>
      <c r="I19" s="12"/>
      <c r="J19" s="12"/>
      <c r="K19" s="12"/>
      <c r="L19" s="12"/>
      <c r="M19" s="12"/>
    </row>
    <row r="20" spans="1:13" ht="12.75">
      <c r="A20" s="2" t="s">
        <v>104</v>
      </c>
      <c r="C20" s="12">
        <v>0</v>
      </c>
      <c r="D20" s="7" t="s">
        <v>52</v>
      </c>
      <c r="E20" s="12">
        <v>0</v>
      </c>
      <c r="F20" s="37"/>
      <c r="G20" s="28">
        <v>-1960</v>
      </c>
      <c r="H20" s="37"/>
      <c r="I20" s="12">
        <f>G20+E20+C20</f>
        <v>-1960</v>
      </c>
      <c r="J20" s="37"/>
      <c r="K20" s="28">
        <f>'IS'!G43</f>
        <v>0</v>
      </c>
      <c r="L20" s="12"/>
      <c r="M20" s="17">
        <f>I20+K20</f>
        <v>-1960</v>
      </c>
    </row>
    <row r="21" spans="2:13" ht="12.75">
      <c r="B21" s="2" t="s">
        <v>115</v>
      </c>
      <c r="C21" s="7"/>
      <c r="D21" s="7"/>
      <c r="E21" s="7"/>
      <c r="F21" s="12"/>
      <c r="G21" s="12"/>
      <c r="H21" s="12"/>
      <c r="I21" s="12"/>
      <c r="J21" s="12"/>
      <c r="K21" s="12"/>
      <c r="L21" s="12"/>
      <c r="M21" s="12"/>
    </row>
    <row r="22" spans="1:14" ht="13.5" thickBot="1">
      <c r="A22" s="2" t="s">
        <v>129</v>
      </c>
      <c r="C22" s="9">
        <f>SUM(C16:C21)</f>
        <v>49000</v>
      </c>
      <c r="D22" s="9"/>
      <c r="E22" s="9">
        <f>SUM(E16:E21)</f>
        <v>1274</v>
      </c>
      <c r="F22" s="9"/>
      <c r="G22" s="9">
        <f>SUM(G16:G21)</f>
        <v>19988</v>
      </c>
      <c r="H22" s="9"/>
      <c r="I22" s="9">
        <f>SUM(I16:I21)</f>
        <v>70262</v>
      </c>
      <c r="J22" s="9"/>
      <c r="K22" s="9">
        <f>SUM(K16:K21)</f>
        <v>95</v>
      </c>
      <c r="L22" s="9"/>
      <c r="M22" s="9">
        <f>SUM(M16:M21)</f>
        <v>70357</v>
      </c>
      <c r="N22" s="17"/>
    </row>
    <row r="23" spans="3:13" ht="12.75">
      <c r="C23" s="17"/>
      <c r="E23" s="17"/>
      <c r="F23" s="7"/>
      <c r="G23" s="7"/>
      <c r="H23" s="7"/>
      <c r="I23" s="7"/>
      <c r="J23" s="7"/>
      <c r="K23" s="7"/>
      <c r="L23" s="7"/>
      <c r="M23" s="7"/>
    </row>
    <row r="24" spans="1:13" ht="12.75">
      <c r="A24" s="30" t="s">
        <v>141</v>
      </c>
      <c r="F24" s="12"/>
      <c r="G24" s="12"/>
      <c r="H24" s="12"/>
      <c r="I24" s="12"/>
      <c r="J24" s="12"/>
      <c r="K24" s="12"/>
      <c r="L24" s="12"/>
      <c r="M24" s="13"/>
    </row>
    <row r="25" spans="6:13" s="10" customFormat="1" ht="12.75">
      <c r="F25" s="12"/>
      <c r="G25" s="12"/>
      <c r="H25" s="12"/>
      <c r="I25" s="12"/>
      <c r="J25" s="12"/>
      <c r="K25" s="12"/>
      <c r="L25" s="12"/>
      <c r="M25" s="41"/>
    </row>
    <row r="26" spans="1:14" ht="12.75">
      <c r="A26" s="2" t="s">
        <v>130</v>
      </c>
      <c r="C26" s="17">
        <f>C22</f>
        <v>49000</v>
      </c>
      <c r="E26" s="17">
        <f>E22</f>
        <v>1274</v>
      </c>
      <c r="F26" s="12"/>
      <c r="G26" s="17">
        <f>G22</f>
        <v>19988</v>
      </c>
      <c r="H26" s="12"/>
      <c r="I26" s="17">
        <f>I22</f>
        <v>70262</v>
      </c>
      <c r="J26" s="12"/>
      <c r="K26" s="17">
        <f>K22</f>
        <v>95</v>
      </c>
      <c r="L26" s="12"/>
      <c r="M26" s="17">
        <f>M22</f>
        <v>70357</v>
      </c>
      <c r="N26" s="17"/>
    </row>
    <row r="27" spans="1:13" ht="12.75">
      <c r="A27" s="1"/>
      <c r="F27" s="12"/>
      <c r="G27" s="12"/>
      <c r="H27" s="12"/>
      <c r="I27" s="12"/>
      <c r="J27" s="12"/>
      <c r="K27" s="12"/>
      <c r="L27" s="12"/>
      <c r="M27" s="13"/>
    </row>
    <row r="28" spans="1:13" ht="12.75">
      <c r="A28" s="2" t="s">
        <v>131</v>
      </c>
      <c r="C28" s="12">
        <v>0</v>
      </c>
      <c r="D28" s="7" t="s">
        <v>52</v>
      </c>
      <c r="E28" s="12">
        <v>0</v>
      </c>
      <c r="F28" s="37"/>
      <c r="G28" s="28">
        <f>'[2]SCE'!$X$57</f>
        <v>2020</v>
      </c>
      <c r="H28" s="37"/>
      <c r="I28" s="12">
        <f>G28+E28+C28</f>
        <v>2020</v>
      </c>
      <c r="J28" s="37"/>
      <c r="K28" s="28">
        <f>'[2]SCE'!$X$68</f>
        <v>-18</v>
      </c>
      <c r="L28" s="12"/>
      <c r="M28" s="17">
        <f>I28+K28</f>
        <v>2002</v>
      </c>
    </row>
    <row r="29" spans="3:13" ht="12.75">
      <c r="C29" s="7"/>
      <c r="D29" s="7"/>
      <c r="E29" s="7"/>
      <c r="F29" s="12"/>
      <c r="G29" s="12"/>
      <c r="H29" s="12"/>
      <c r="I29" s="12"/>
      <c r="J29" s="12"/>
      <c r="K29" s="12"/>
      <c r="L29" s="12"/>
      <c r="M29" s="12"/>
    </row>
    <row r="30" spans="1:14" ht="13.5" thickBot="1">
      <c r="A30" s="2" t="s">
        <v>140</v>
      </c>
      <c r="C30" s="9">
        <f>SUM(C26:C29)</f>
        <v>49000</v>
      </c>
      <c r="D30" s="9"/>
      <c r="E30" s="9">
        <f>SUM(E26:E29)</f>
        <v>1274</v>
      </c>
      <c r="F30" s="9"/>
      <c r="G30" s="9">
        <f>SUM(G26:G29)</f>
        <v>22008</v>
      </c>
      <c r="H30" s="9"/>
      <c r="I30" s="9">
        <f>SUM(I26:I29)</f>
        <v>72282</v>
      </c>
      <c r="J30" s="9"/>
      <c r="K30" s="9">
        <f>SUM(K26:K29)</f>
        <v>77</v>
      </c>
      <c r="L30" s="9"/>
      <c r="M30" s="9">
        <f>SUM(M26:M29)</f>
        <v>72359</v>
      </c>
      <c r="N30" s="17">
        <f>M30-'BS'!E38</f>
        <v>0</v>
      </c>
    </row>
    <row r="31" spans="3:13" ht="12.75">
      <c r="C31" s="17"/>
      <c r="E31" s="17"/>
      <c r="F31" s="7"/>
      <c r="G31" s="7"/>
      <c r="H31" s="7"/>
      <c r="I31" s="7"/>
      <c r="J31" s="7"/>
      <c r="K31" s="7"/>
      <c r="L31" s="7"/>
      <c r="M31" s="7"/>
    </row>
    <row r="32" spans="2:13" ht="12.75">
      <c r="B32" s="6"/>
      <c r="E32" s="17"/>
      <c r="F32" s="7"/>
      <c r="G32" s="7"/>
      <c r="H32" s="7"/>
      <c r="I32" s="7"/>
      <c r="J32" s="7"/>
      <c r="K32" s="7"/>
      <c r="L32" s="7"/>
      <c r="M32" s="7"/>
    </row>
    <row r="33" spans="1:13" ht="12.75">
      <c r="A33" s="1" t="s">
        <v>19</v>
      </c>
      <c r="B33" s="6"/>
      <c r="F33" s="7"/>
      <c r="G33" s="7"/>
      <c r="H33" s="7"/>
      <c r="I33" s="7"/>
      <c r="J33" s="7"/>
      <c r="K33" s="7"/>
      <c r="L33" s="7"/>
      <c r="M33" s="7"/>
    </row>
    <row r="34" spans="1:13" ht="12.75" customHeight="1">
      <c r="A34" s="6" t="s">
        <v>63</v>
      </c>
      <c r="B34" s="6" t="s">
        <v>97</v>
      </c>
      <c r="C34" s="6"/>
      <c r="D34" s="6"/>
      <c r="E34" s="6"/>
      <c r="F34" s="6"/>
      <c r="G34" s="6"/>
      <c r="H34" s="6"/>
      <c r="I34" s="6"/>
      <c r="J34" s="6"/>
      <c r="K34" s="6"/>
      <c r="L34" s="6"/>
      <c r="M34" s="6"/>
    </row>
    <row r="35" spans="1:13" ht="12.75">
      <c r="A35" s="6"/>
      <c r="B35" s="6"/>
      <c r="C35" s="6"/>
      <c r="D35" s="6"/>
      <c r="E35" s="6"/>
      <c r="F35" s="6"/>
      <c r="G35" s="6"/>
      <c r="H35" s="6"/>
      <c r="I35" s="6"/>
      <c r="J35" s="6"/>
      <c r="K35" s="6"/>
      <c r="L35" s="6"/>
      <c r="M35" s="6"/>
    </row>
    <row r="36" spans="1:13" ht="12.75">
      <c r="A36" s="6"/>
      <c r="C36" s="6"/>
      <c r="D36" s="6"/>
      <c r="E36" s="6"/>
      <c r="F36" s="6"/>
      <c r="G36" s="6"/>
      <c r="H36" s="6"/>
      <c r="I36" s="6"/>
      <c r="J36" s="6"/>
      <c r="K36" s="6"/>
      <c r="L36" s="6"/>
      <c r="M36" s="6"/>
    </row>
    <row r="37" spans="1:13" ht="12.75">
      <c r="A37" s="6"/>
      <c r="C37" s="6"/>
      <c r="D37" s="6"/>
      <c r="E37" s="6"/>
      <c r="F37" s="6"/>
      <c r="G37" s="6"/>
      <c r="H37" s="6"/>
      <c r="I37" s="6"/>
      <c r="J37" s="6"/>
      <c r="K37" s="6"/>
      <c r="L37" s="6"/>
      <c r="M37" s="6"/>
    </row>
  </sheetData>
  <printOptions/>
  <pageMargins left="0.75" right="0.75" top="1" bottom="0.62" header="0.5" footer="0.5"/>
  <pageSetup firstPageNumber="4" useFirstPageNumber="1" horizontalDpi="300" verticalDpi="300" orientation="portrait" paperSize="9" r:id="rId1"/>
  <headerFooter alignWithMargins="0">
    <oddFooter>&amp;R&amp;"Times New Roman,Regular"-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Peter I.M. Chieng &amp;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Raymond Lim</dc:creator>
  <cp:keywords/>
  <dc:description/>
  <cp:lastModifiedBy>tmf</cp:lastModifiedBy>
  <cp:lastPrinted>2009-10-26T10:19:49Z</cp:lastPrinted>
  <dcterms:created xsi:type="dcterms:W3CDTF">2005-11-02T07:17:39Z</dcterms:created>
  <dcterms:modified xsi:type="dcterms:W3CDTF">2009-10-28T09:28:07Z</dcterms:modified>
  <cp:category/>
  <cp:version/>
  <cp:contentType/>
  <cp:contentStatus/>
</cp:coreProperties>
</file>